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5\3er Trim. 2025 Inf.Financ.Trimestral (SIRET)\"/>
    </mc:Choice>
  </mc:AlternateContent>
  <bookViews>
    <workbookView xWindow="0" yWindow="0" windowWidth="13065" windowHeight="3735" tabRatio="885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4" l="1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32" i="4" l="1"/>
  <c r="G32" i="4" s="1"/>
  <c r="F33" i="4"/>
  <c r="E33" i="4"/>
  <c r="C33" i="4"/>
  <c r="B33" i="4"/>
  <c r="D31" i="4" l="1"/>
  <c r="G31" i="4" s="1"/>
  <c r="F66" i="4" l="1"/>
  <c r="E66" i="4"/>
  <c r="C66" i="4"/>
  <c r="B66" i="4"/>
  <c r="D64" i="4"/>
  <c r="G64" i="4" s="1"/>
  <c r="D60" i="4"/>
  <c r="G60" i="4" s="1"/>
  <c r="D62" i="4"/>
  <c r="G62" i="4" s="1"/>
  <c r="D58" i="4"/>
  <c r="G58" i="4" s="1"/>
  <c r="D56" i="4"/>
  <c r="G56" i="4" s="1"/>
  <c r="D54" i="4"/>
  <c r="G54" i="4" s="1"/>
  <c r="D52" i="4"/>
  <c r="G52" i="4" s="1"/>
  <c r="D50" i="4"/>
  <c r="G50" i="4" s="1"/>
  <c r="F44" i="4"/>
  <c r="E44" i="4"/>
  <c r="D42" i="4"/>
  <c r="G42" i="4" s="1"/>
  <c r="D41" i="4"/>
  <c r="G41" i="4" s="1"/>
  <c r="D40" i="4"/>
  <c r="G40" i="4" s="1"/>
  <c r="D39" i="4"/>
  <c r="G39" i="4" s="1"/>
  <c r="C44" i="4"/>
  <c r="B44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33" i="4" s="1"/>
  <c r="D33" i="4"/>
  <c r="G66" i="4"/>
  <c r="D66" i="4"/>
  <c r="G44" i="4"/>
  <c r="D44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<sst xmlns="http://schemas.openxmlformats.org/spreadsheetml/2006/main" count="235" uniqueCount="164">
  <si>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</si>
  <si>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</si>
  <si>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</si>
  <si>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</si>
  <si>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</si>
  <si>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</si>
  <si>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</si>
  <si>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</si>
  <si>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</si>
  <si>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</si>
  <si>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</si>
  <si>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</si>
  <si>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</si>
  <si>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</si>
  <si>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</si>
  <si>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</si>
  <si>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</si>
  <si>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</si>
  <si>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</si>
  <si>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</si>
  <si>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</si>
  <si>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</si>
  <si>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</si>
  <si>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</si>
  <si>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</si>
  <si>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</si>
  <si>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</si>
  <si>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</si>
  <si>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</si>
  <si>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</si>
  <si>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</si>
  <si>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</si>
  <si>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</si>
  <si>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</si>
  <si>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</si>
  <si>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</si>
  <si>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</si>
  <si>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</si>
  <si>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</si>
  <si>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</si>
  <si>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</si>
  <si>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</si>
  <si>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</si>
  <si>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</si>
  <si>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</si>
  <si>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</si>
  <si>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</si>
  <si>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</si>
  <si>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</si>
  <si>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</si>
  <si>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</si>
  <si>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</si>
  <si>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</si>
  <si>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</si>
  <si>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</si>
  <si>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</si>
  <si>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</si>
  <si>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</si>
  <si>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</si>
  <si>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</si>
  <si>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</si>
  <si>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</si>
  <si>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</si>
  <si>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</si>
  <si>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</si>
  <si>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</si>
  <si>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</si>
  <si>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</si>
  <si>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</si>
  <si>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</si>
  <si>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</si>
  <si>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</si>
  <si>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</si>
  <si>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</si>
  <si>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</si>
  <si>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</si>
  <si>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</si>
  <si>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</si>
  <si>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</si>
  <si>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</si>
  <si>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</si>
  <si>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</si>
  <si>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</si>
  <si>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</si>
  <si>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</si>
  <si>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</si>
  <si>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</si>
  <si>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</si>
  <si>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</si>
  <si>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</si>
  <si>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</si>
  <si>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</si>
  <si>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</si>
  <si>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</si>
  <si>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</si>
  <si>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</si>
  <si>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</si>
  <si>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</si>
  <si>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</si>
  <si>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</si>
  <si>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</si>
  <si>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</si>
  <si>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</si>
  <si>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</si>
  <si>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</si>
  <si>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</si>
  <si>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</si>
  <si>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</si>
  <si>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</si>
  <si>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</si>
  <si>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</si>
  <si>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</si>
  <si>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</si>
  <si>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</si>
  <si>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</si>
  <si>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</si>
  <si>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</si>
  <si>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</si>
  <si>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</si>
  <si>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</si>
  <si>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</si>
  <si>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</si>
  <si>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</si>
  <si>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</si>
  <si>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</si>
  <si>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</si>
  <si>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</si>
  <si>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</si>
  <si>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MUNICIPIO DE SALAMANCA, GUANAJUATO.
Estado Analítico del Ejercicio del Presupuesto de Egresos
Clasificación por Objeto del Gasto (Capítulo y Concepto)
Del 1 de Enero al 30 de Septiembre de 2025
(Cifras en Pesos)</t>
  </si>
  <si>
    <t>MUNICIPIO DE SALAMANCA, GUANAJUATO.
Estado Analítico del Ejercicio del Presupuesto de Egresos
Clasificación Económica (por Tipo de Gasto)
Del 1 de Enero al 30 de Septiembre de 2025
(Cifras en Pesos)</t>
  </si>
  <si>
    <t>31111M260010000 H. AYUNTAMIENTO</t>
  </si>
  <si>
    <t>31111M260020000 PRESIDENCIA MUNICIPAL</t>
  </si>
  <si>
    <t>31111M260030100 SECRETARIA DEL H. AYUNTA</t>
  </si>
  <si>
    <t>31111M260030200 DIRECCION DE FISCALIZACI</t>
  </si>
  <si>
    <t>31111M260030300 DIRECCION DE PROTECCION</t>
  </si>
  <si>
    <t>31111M260040000 JUZGADO MUNICIPAL</t>
  </si>
  <si>
    <t>31111M260050000 TESORERIA MUNICIPAL</t>
  </si>
  <si>
    <t>31111M260060000 CONTRALORIA MUNICIPAL</t>
  </si>
  <si>
    <t>31111M260070000 DIRECCION GENERAL DE SEG</t>
  </si>
  <si>
    <t>31111M260080000 DIR GENERAL DE DESARROLL</t>
  </si>
  <si>
    <t>31111M260090100 DIR GRAL BIENESTAR Y DES</t>
  </si>
  <si>
    <t>31111M260090200 DIR DE LA COMISION MUNIC</t>
  </si>
  <si>
    <t>31111M260100100 DIR GRAL SERVICIOS PUBLI</t>
  </si>
  <si>
    <t>31111M260110000 DIRECCION GENERAL DE OBR</t>
  </si>
  <si>
    <t>31111M260120100 OFICIALIA MAYOR</t>
  </si>
  <si>
    <t>31111M260120201 DIRECCION DE RECURSOS MA</t>
  </si>
  <si>
    <t>31111M260120300 DIR TECNOLOGIA DE LA INF</t>
  </si>
  <si>
    <t>31111M260120400 DIR RECURSOS HUMANOS</t>
  </si>
  <si>
    <t>31111M260130000 DIRECCION GENERAL DE COM</t>
  </si>
  <si>
    <t>31111M260140000 DIRECCION GENERAL DE MOV</t>
  </si>
  <si>
    <t>31111M260150000 DIR GRAL DE ORDENAMIENTO</t>
  </si>
  <si>
    <t>31111M260160000 DIR GRAL DE GESTION FINA</t>
  </si>
  <si>
    <t>31111M260900100 DESARROLLO INTEGRAL DE L</t>
  </si>
  <si>
    <t>31111M260900200 INT SALMAN PRA PERSONAS</t>
  </si>
  <si>
    <t>31111M260900300 INSTITUTO MUNICIPAL DE P</t>
  </si>
  <si>
    <t>31111M260900400 INSTITUTO DE LA MUJER</t>
  </si>
  <si>
    <t>MUNICIPIO DE SALAMANCA, GUANAJUATO.
Estado Analítico del Ejercicio del Presupuesto de Egresos
Clasificación Administrativa
Del 1 de Enero al 30 de Septiembre de 2025
(Cifras en Pesos)</t>
  </si>
  <si>
    <t>MUNICIPIO DE SALAMANCA, GUANAJUATO.
Estado Analítico del Ejercicio del Presupuesto de Egresos
Clasificación Funcional (Finalidad y Función)
Del 1 de Enero al 30 de Septiembre de 2025
(Cifras en Pesos)</t>
  </si>
  <si>
    <t xml:space="preserve">              ___________________________________________________</t>
  </si>
  <si>
    <t>_________________________________________________</t>
  </si>
  <si>
    <t xml:space="preserve">                     C.P. Pedro Rojas Buenrrostro</t>
  </si>
  <si>
    <t>Lic. Julio César Ernesto Prieto Gallardo</t>
  </si>
  <si>
    <t xml:space="preserve">                            Tesorero Municipal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</si>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</sst>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51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  <xf numFmtId="0" fontId="5" fillId="2" borderId="4" xfId="9" applyFont="1" applyFill="1" applyBorder="1" applyAlignment="1" applyProtection="1">
      <alignment horizontal="center" vertical="center" wrapText="1"/>
      <protection locked="0"/>
    </xf>
    <xf numFmtId="0" fontId="5" fillId="2" borderId="5" xfId="9" applyFont="1" applyFill="1" applyBorder="1" applyAlignment="1">
      <alignment vertical="center"/>
    </xf>
    <xf numFmtId="0" fontId="5" fillId="2" borderId="6" xfId="9" applyFont="1" applyFill="1" applyBorder="1" applyAlignment="1">
      <alignment horizontal="center" vertical="center"/>
    </xf>
    <xf numFmtId="4" fontId="5" fillId="2" borderId="1" xfId="9" applyNumberFormat="1" applyFont="1" applyFill="1" applyBorder="1" applyAlignment="1">
      <alignment horizontal="center" vertical="center" wrapText="1"/>
    </xf>
    <xf numFmtId="4" fontId="5" fillId="2" borderId="5" xfId="9" applyNumberFormat="1" applyFont="1" applyFill="1" applyBorder="1" applyAlignment="1">
      <alignment horizontal="center" vertical="center" wrapText="1"/>
    </xf>
    <xf numFmtId="4" fontId="5" fillId="2" borderId="6" xfId="9" applyNumberFormat="1" applyFont="1" applyFill="1" applyBorder="1" applyAlignment="1">
      <alignment horizontal="center" vertical="center" wrapText="1"/>
    </xf>
    <xf numFmtId="0" fontId="5" fillId="0" borderId="5" xfId="9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wrapText="1" indent="1"/>
    </xf>
    <xf numFmtId="0" fontId="1" fillId="0" borderId="6" xfId="0" applyFont="1" applyBorder="1" applyAlignment="1">
      <alignment horizontal="left" wrapText="1" indent="1"/>
    </xf>
    <xf numFmtId="0" fontId="5" fillId="0" borderId="5" xfId="9" applyFont="1" applyBorder="1" applyAlignment="1">
      <alignment horizontal="center" vertical="center" wrapText="1"/>
    </xf>
    <xf numFmtId="4" fontId="5" fillId="0" borderId="7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4" fontId="1" fillId="0" borderId="6" xfId="0" applyNumberFormat="1" applyFont="1" applyBorder="1" applyProtection="1">
      <protection locked="0"/>
    </xf>
    <xf numFmtId="0" fontId="5" fillId="0" borderId="0" xfId="9" applyFont="1" applyBorder="1" applyAlignment="1">
      <alignment horizontal="center" vertical="center" wrapText="1"/>
    </xf>
    <xf numFmtId="4" fontId="5" fillId="0" borderId="0" xfId="0" applyNumberFormat="1" applyFont="1" applyBorder="1" applyProtection="1">
      <protection locked="0"/>
    </xf>
    <xf numFmtId="4" fontId="1" fillId="0" borderId="0" xfId="0" applyNumberFormat="1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4" fontId="5" fillId="0" borderId="1" xfId="0" applyNumberFormat="1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5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indent="1"/>
    </xf>
    <xf numFmtId="0" fontId="5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 indent="1"/>
    </xf>
    <xf numFmtId="4" fontId="5" fillId="0" borderId="5" xfId="0" applyNumberFormat="1" applyFont="1" applyBorder="1" applyProtection="1"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5" fillId="0" borderId="7" xfId="0" applyFont="1" applyBorder="1"/>
    <xf numFmtId="0" fontId="1" fillId="0" borderId="6" xfId="0" applyFont="1" applyBorder="1"/>
    <xf numFmtId="0" fontId="1" fillId="0" borderId="5" xfId="9" applyFont="1" applyBorder="1" applyAlignment="1">
      <alignment horizontal="left" vertical="center" indent="1"/>
    </xf>
    <xf numFmtId="0" fontId="1" fillId="0" borderId="7" xfId="0" applyFont="1" applyBorder="1" applyAlignment="1" applyProtection="1">
      <alignment horizontal="left" indent="1"/>
      <protection locked="0"/>
    </xf>
    <xf numFmtId="0" fontId="1" fillId="0" borderId="6" xfId="0" applyFont="1" applyBorder="1" applyAlignment="1" applyProtection="1">
      <alignment horizontal="left" indent="1"/>
      <protection locked="0"/>
    </xf>
    <xf numFmtId="4" fontId="1" fillId="0" borderId="0" xfId="9" applyNumberFormat="1" applyFont="1" applyBorder="1" applyAlignment="1">
      <alignment horizontal="center" vertical="center" wrapText="1"/>
    </xf>
    <xf numFmtId="4" fontId="1" fillId="0" borderId="5" xfId="9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left" indent="1"/>
      <protection locked="0"/>
    </xf>
    <xf numFmtId="0" fontId="6" fillId="0" borderId="6" xfId="0" applyFont="1" applyBorder="1" applyAlignment="1" applyProtection="1">
      <alignment horizontal="left" indent="1"/>
      <protection locked="0"/>
    </xf>
    <xf numFmtId="3" fontId="1" fillId="0" borderId="6" xfId="0" applyNumberFormat="1" applyFont="1" applyBorder="1" applyProtection="1">
      <protection locked="0"/>
    </xf>
    <xf numFmtId="0" fontId="5" fillId="0" borderId="8" xfId="9" applyFont="1" applyBorder="1" applyAlignment="1">
      <alignment horizontal="center" vertical="center" wrapText="1"/>
    </xf>
    <xf numFmtId="3" fontId="1" fillId="0" borderId="9" xfId="0" applyNumberFormat="1" applyFont="1" applyBorder="1" applyProtection="1">
      <protection locked="0"/>
    </xf>
    <xf numFmtId="0" fontId="6" fillId="0" borderId="7" xfId="0" applyFont="1" applyBorder="1" applyAlignment="1" applyProtection="1">
      <alignment horizontal="left" wrapText="1" indent="1"/>
      <protection locked="0"/>
    </xf>
    <xf numFmtId="0" fontId="6" fillId="0" borderId="6" xfId="0" applyFont="1" applyBorder="1" applyAlignment="1" applyProtection="1">
      <alignment horizontal="left" wrapText="1" indent="1"/>
      <protection locked="0"/>
    </xf>
    <xf numFmtId="4" fontId="5" fillId="2" borderId="0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showGridLines="0" tabSelected="1" workbookViewId="0">
      <selection activeCell="A46" sqref="A46:G46"/>
    </sheetView>
  </sheetViews>
  <sheetFormatPr baseColWidth="10" defaultColWidth="12" defaultRowHeight="12.75" x14ac:dyDescent="0.2"/>
  <cols>
    <col min="1" max="1" width="65.6640625" style="2" customWidth="1"/>
    <col min="2" max="7" width="18.33203125" style="2" customWidth="1"/>
    <col min="8" max="16384" width="12" style="2"/>
  </cols>
  <sheetData>
    <row r="1" spans="1:7" ht="74.25" customHeight="1" thickBot="1" x14ac:dyDescent="0.25">
      <c r="A1" s="3" t="s">
        <v>156</v>
      </c>
      <c r="B1" s="4"/>
      <c r="C1" s="4"/>
      <c r="D1" s="4"/>
      <c r="E1" s="4"/>
      <c r="F1" s="4"/>
      <c r="G1" s="5"/>
    </row>
    <row r="2" spans="1:7" ht="19.5" customHeight="1" thickBot="1" x14ac:dyDescent="0.25">
      <c r="A2" s="6"/>
      <c r="B2" s="3" t="s">
        <v>56</v>
      </c>
      <c r="C2" s="4"/>
      <c r="D2" s="4"/>
      <c r="E2" s="4"/>
      <c r="F2" s="4"/>
      <c r="G2" s="9" t="s">
        <v>55</v>
      </c>
    </row>
    <row r="3" spans="1:7" ht="33.75" customHeight="1" thickBot="1" x14ac:dyDescent="0.25">
      <c r="A3" s="7" t="s">
        <v>50</v>
      </c>
      <c r="B3" s="8" t="s">
        <v>51</v>
      </c>
      <c r="C3" s="8" t="s">
        <v>114</v>
      </c>
      <c r="D3" s="8" t="s">
        <v>52</v>
      </c>
      <c r="E3" s="8" t="s">
        <v>53</v>
      </c>
      <c r="F3" s="8" t="s">
        <v>54</v>
      </c>
      <c r="G3" s="10"/>
    </row>
    <row r="4" spans="1:7" ht="15" customHeight="1" x14ac:dyDescent="0.2">
      <c r="A4" s="38"/>
      <c r="B4" s="41"/>
      <c r="C4" s="42"/>
      <c r="D4" s="41"/>
      <c r="E4" s="42"/>
      <c r="F4" s="41"/>
      <c r="G4" s="42"/>
    </row>
    <row r="5" spans="1:7" ht="15" customHeight="1" x14ac:dyDescent="0.2">
      <c r="A5" s="39" t="s">
        <v>130</v>
      </c>
      <c r="B5" s="21">
        <v>16276527.720000001</v>
      </c>
      <c r="C5" s="17">
        <v>0</v>
      </c>
      <c r="D5" s="21">
        <f>B5+C5</f>
        <v>16276527.720000001</v>
      </c>
      <c r="E5" s="17">
        <v>10950611.140000001</v>
      </c>
      <c r="F5" s="21">
        <v>10950611.140000001</v>
      </c>
      <c r="G5" s="17">
        <f>D5-E5</f>
        <v>5325916.58</v>
      </c>
    </row>
    <row r="6" spans="1:7" ht="15" customHeight="1" x14ac:dyDescent="0.2">
      <c r="A6" s="39" t="s">
        <v>131</v>
      </c>
      <c r="B6" s="21">
        <v>34222815.5</v>
      </c>
      <c r="C6" s="17">
        <v>9857477.8499999996</v>
      </c>
      <c r="D6" s="21">
        <f t="shared" ref="D6:D11" si="0">B6+C6</f>
        <v>44080293.350000001</v>
      </c>
      <c r="E6" s="17">
        <v>30157208.25</v>
      </c>
      <c r="F6" s="21">
        <v>30156821.25</v>
      </c>
      <c r="G6" s="17">
        <f t="shared" ref="G6:G11" si="1">D6-E6</f>
        <v>13923085.100000001</v>
      </c>
    </row>
    <row r="7" spans="1:7" ht="15" customHeight="1" x14ac:dyDescent="0.2">
      <c r="A7" s="39" t="s">
        <v>132</v>
      </c>
      <c r="B7" s="21">
        <v>19893476.16</v>
      </c>
      <c r="C7" s="17">
        <v>6707308</v>
      </c>
      <c r="D7" s="21">
        <f t="shared" si="0"/>
        <v>26600784.16</v>
      </c>
      <c r="E7" s="17">
        <v>13023719.49</v>
      </c>
      <c r="F7" s="21">
        <v>13023719.49</v>
      </c>
      <c r="G7" s="17">
        <f t="shared" si="1"/>
        <v>13577064.67</v>
      </c>
    </row>
    <row r="8" spans="1:7" ht="15" customHeight="1" x14ac:dyDescent="0.2">
      <c r="A8" s="39" t="s">
        <v>133</v>
      </c>
      <c r="B8" s="21">
        <v>5920989.8200000003</v>
      </c>
      <c r="C8" s="17">
        <v>-65000</v>
      </c>
      <c r="D8" s="21">
        <f t="shared" si="0"/>
        <v>5855989.8200000003</v>
      </c>
      <c r="E8" s="17">
        <v>3065218.93</v>
      </c>
      <c r="F8" s="21">
        <v>3065218.93</v>
      </c>
      <c r="G8" s="17">
        <f t="shared" si="1"/>
        <v>2790770.89</v>
      </c>
    </row>
    <row r="9" spans="1:7" ht="15" customHeight="1" x14ac:dyDescent="0.2">
      <c r="A9" s="39" t="s">
        <v>134</v>
      </c>
      <c r="B9" s="21">
        <v>8448077.5999999996</v>
      </c>
      <c r="C9" s="17">
        <v>2260500</v>
      </c>
      <c r="D9" s="21">
        <f t="shared" si="0"/>
        <v>10708577.6</v>
      </c>
      <c r="E9" s="17">
        <v>4957023.1500000004</v>
      </c>
      <c r="F9" s="21">
        <v>4957023.1500000004</v>
      </c>
      <c r="G9" s="17">
        <f t="shared" si="1"/>
        <v>5751554.4499999993</v>
      </c>
    </row>
    <row r="10" spans="1:7" ht="15" customHeight="1" x14ac:dyDescent="0.2">
      <c r="A10" s="39" t="s">
        <v>135</v>
      </c>
      <c r="B10" s="21">
        <v>1039648.37</v>
      </c>
      <c r="C10" s="17">
        <v>22000</v>
      </c>
      <c r="D10" s="21">
        <f t="shared" si="0"/>
        <v>1061648.3700000001</v>
      </c>
      <c r="E10" s="17">
        <v>656969.48</v>
      </c>
      <c r="F10" s="21">
        <v>656969.48</v>
      </c>
      <c r="G10" s="17">
        <f t="shared" si="1"/>
        <v>404678.89000000013</v>
      </c>
    </row>
    <row r="11" spans="1:7" ht="15" customHeight="1" x14ac:dyDescent="0.2">
      <c r="A11" s="39" t="s">
        <v>136</v>
      </c>
      <c r="B11" s="21">
        <v>108085777.55</v>
      </c>
      <c r="C11" s="17">
        <v>-4942034.95</v>
      </c>
      <c r="D11" s="21">
        <f t="shared" si="0"/>
        <v>103143742.59999999</v>
      </c>
      <c r="E11" s="17">
        <v>68278330.459999993</v>
      </c>
      <c r="F11" s="21">
        <v>68278330.459999993</v>
      </c>
      <c r="G11" s="17">
        <f t="shared" si="1"/>
        <v>34865412.140000001</v>
      </c>
    </row>
    <row r="12" spans="1:7" ht="15" customHeight="1" x14ac:dyDescent="0.2">
      <c r="A12" s="39" t="s">
        <v>137</v>
      </c>
      <c r="B12" s="21">
        <v>7747800.04</v>
      </c>
      <c r="C12" s="17">
        <v>-169000</v>
      </c>
      <c r="D12" s="21">
        <f t="shared" ref="D12" si="2">B12+C12</f>
        <v>7578800.04</v>
      </c>
      <c r="E12" s="17">
        <v>4425462.22</v>
      </c>
      <c r="F12" s="21">
        <v>4425462.22</v>
      </c>
      <c r="G12" s="17">
        <f t="shared" ref="G12" si="3">D12-E12</f>
        <v>3153337.8200000003</v>
      </c>
    </row>
    <row r="13" spans="1:7" ht="15" customHeight="1" x14ac:dyDescent="0.2">
      <c r="A13" s="39" t="s">
        <v>138</v>
      </c>
      <c r="B13" s="21">
        <v>154817194.06</v>
      </c>
      <c r="C13" s="17">
        <v>61132876.149999999</v>
      </c>
      <c r="D13" s="21">
        <f t="shared" ref="D13" si="4">B13+C13</f>
        <v>215950070.21000001</v>
      </c>
      <c r="E13" s="17">
        <v>99074266.430000007</v>
      </c>
      <c r="F13" s="21">
        <v>99051266.430000007</v>
      </c>
      <c r="G13" s="17">
        <f t="shared" ref="G13" si="5">D13-E13</f>
        <v>116875803.78</v>
      </c>
    </row>
    <row r="14" spans="1:7" ht="15" customHeight="1" x14ac:dyDescent="0.2">
      <c r="A14" s="39" t="s">
        <v>139</v>
      </c>
      <c r="B14" s="21">
        <v>15378815.34</v>
      </c>
      <c r="C14" s="17">
        <v>1168568.2</v>
      </c>
      <c r="D14" s="21">
        <f t="shared" ref="D14" si="6">B14+C14</f>
        <v>16547383.539999999</v>
      </c>
      <c r="E14" s="17">
        <v>5034860.32</v>
      </c>
      <c r="F14" s="21">
        <v>5000664.16</v>
      </c>
      <c r="G14" s="17">
        <f t="shared" ref="G14" si="7">D14-E14</f>
        <v>11512523.219999999</v>
      </c>
    </row>
    <row r="15" spans="1:7" ht="15" customHeight="1" x14ac:dyDescent="0.2">
      <c r="A15" s="39" t="s">
        <v>140</v>
      </c>
      <c r="B15" s="21">
        <v>60551431.93</v>
      </c>
      <c r="C15" s="17">
        <v>11575804</v>
      </c>
      <c r="D15" s="21">
        <f t="shared" ref="D15" si="8">B15+C15</f>
        <v>72127235.930000007</v>
      </c>
      <c r="E15" s="17">
        <v>43483910.200000003</v>
      </c>
      <c r="F15" s="21">
        <v>43473006.200000003</v>
      </c>
      <c r="G15" s="17">
        <f t="shared" ref="G15" si="9">D15-E15</f>
        <v>28643325.730000004</v>
      </c>
    </row>
    <row r="16" spans="1:7" ht="15" customHeight="1" x14ac:dyDescent="0.2">
      <c r="A16" s="39" t="s">
        <v>141</v>
      </c>
      <c r="B16" s="21">
        <v>12512516.220000001</v>
      </c>
      <c r="C16" s="17">
        <v>1575000</v>
      </c>
      <c r="D16" s="21">
        <f t="shared" ref="D16" si="10">B16+C16</f>
        <v>14087516.220000001</v>
      </c>
      <c r="E16" s="17">
        <v>8527275.1400000006</v>
      </c>
      <c r="F16" s="21">
        <v>8527275.1400000006</v>
      </c>
      <c r="G16" s="17">
        <f t="shared" ref="G16" si="11">D16-E16</f>
        <v>5560241.0800000001</v>
      </c>
    </row>
    <row r="17" spans="1:7" ht="15" customHeight="1" x14ac:dyDescent="0.2">
      <c r="A17" s="39" t="s">
        <v>142</v>
      </c>
      <c r="B17" s="21">
        <v>140112457</v>
      </c>
      <c r="C17" s="17">
        <v>29977368.859999999</v>
      </c>
      <c r="D17" s="21">
        <f t="shared" ref="D17" si="12">B17+C17</f>
        <v>170089825.86000001</v>
      </c>
      <c r="E17" s="17">
        <v>102899285.44</v>
      </c>
      <c r="F17" s="21">
        <v>102899285.44</v>
      </c>
      <c r="G17" s="17">
        <f t="shared" ref="G17" si="13">D17-E17</f>
        <v>67190540.420000017</v>
      </c>
    </row>
    <row r="18" spans="1:7" ht="15" customHeight="1" x14ac:dyDescent="0.2">
      <c r="A18" s="39" t="s">
        <v>143</v>
      </c>
      <c r="B18" s="21">
        <v>190397935.63</v>
      </c>
      <c r="C18" s="17">
        <v>96399137.060000002</v>
      </c>
      <c r="D18" s="21">
        <f t="shared" ref="D18" si="14">B18+C18</f>
        <v>286797072.69</v>
      </c>
      <c r="E18" s="17">
        <v>78932247.359999999</v>
      </c>
      <c r="F18" s="21">
        <v>78932247.359999999</v>
      </c>
      <c r="G18" s="17">
        <f t="shared" ref="G18" si="15">D18-E18</f>
        <v>207864825.32999998</v>
      </c>
    </row>
    <row r="19" spans="1:7" ht="15" customHeight="1" x14ac:dyDescent="0.2">
      <c r="A19" s="39" t="s">
        <v>144</v>
      </c>
      <c r="B19" s="21">
        <v>10873027.130000001</v>
      </c>
      <c r="C19" s="17">
        <v>2507810</v>
      </c>
      <c r="D19" s="21">
        <f t="shared" ref="D19" si="16">B19+C19</f>
        <v>13380837.130000001</v>
      </c>
      <c r="E19" s="17">
        <v>7333017.4100000001</v>
      </c>
      <c r="F19" s="21">
        <v>7333017.4100000001</v>
      </c>
      <c r="G19" s="17">
        <f t="shared" ref="G19" si="17">D19-E19</f>
        <v>6047819.7200000007</v>
      </c>
    </row>
    <row r="20" spans="1:7" ht="15" customHeight="1" x14ac:dyDescent="0.2">
      <c r="A20" s="39" t="s">
        <v>145</v>
      </c>
      <c r="B20" s="21">
        <v>89652960.030000001</v>
      </c>
      <c r="C20" s="17">
        <v>3500233.77</v>
      </c>
      <c r="D20" s="21">
        <f t="shared" ref="D20" si="18">B20+C20</f>
        <v>93153193.799999997</v>
      </c>
      <c r="E20" s="17">
        <v>67027595.990000002</v>
      </c>
      <c r="F20" s="21">
        <v>67027595.990000002</v>
      </c>
      <c r="G20" s="17">
        <f t="shared" ref="G20" si="19">D20-E20</f>
        <v>26125597.809999995</v>
      </c>
    </row>
    <row r="21" spans="1:7" ht="15" customHeight="1" x14ac:dyDescent="0.2">
      <c r="A21" s="39" t="s">
        <v>146</v>
      </c>
      <c r="B21" s="21">
        <v>14387973.630000001</v>
      </c>
      <c r="C21" s="17">
        <v>2941880</v>
      </c>
      <c r="D21" s="21">
        <f t="shared" ref="D21" si="20">B21+C21</f>
        <v>17329853.630000003</v>
      </c>
      <c r="E21" s="17">
        <v>11452958.41</v>
      </c>
      <c r="F21" s="21">
        <v>11452958.41</v>
      </c>
      <c r="G21" s="17">
        <f t="shared" ref="G21" si="21">D21-E21</f>
        <v>5876895.2200000025</v>
      </c>
    </row>
    <row r="22" spans="1:7" ht="15" customHeight="1" x14ac:dyDescent="0.2">
      <c r="A22" s="39" t="s">
        <v>147</v>
      </c>
      <c r="B22" s="21">
        <v>29118097.59</v>
      </c>
      <c r="C22" s="17">
        <v>10716095.050000001</v>
      </c>
      <c r="D22" s="21">
        <f t="shared" ref="D22" si="22">B22+C22</f>
        <v>39834192.640000001</v>
      </c>
      <c r="E22" s="17">
        <v>21903363.760000002</v>
      </c>
      <c r="F22" s="21">
        <v>21903363.760000002</v>
      </c>
      <c r="G22" s="17">
        <f t="shared" ref="G22" si="23">D22-E22</f>
        <v>17930828.879999999</v>
      </c>
    </row>
    <row r="23" spans="1:7" ht="15" customHeight="1" x14ac:dyDescent="0.2">
      <c r="A23" s="39" t="s">
        <v>148</v>
      </c>
      <c r="B23" s="21">
        <v>15758314.199999999</v>
      </c>
      <c r="C23" s="17">
        <v>137674.79999999999</v>
      </c>
      <c r="D23" s="21">
        <f t="shared" ref="D23" si="24">B23+C23</f>
        <v>15895989</v>
      </c>
      <c r="E23" s="17">
        <v>6827295.5800000001</v>
      </c>
      <c r="F23" s="21">
        <v>6827295.5800000001</v>
      </c>
      <c r="G23" s="17">
        <f t="shared" ref="G23" si="25">D23-E23</f>
        <v>9068693.4199999999</v>
      </c>
    </row>
    <row r="24" spans="1:7" ht="15" customHeight="1" x14ac:dyDescent="0.2">
      <c r="A24" s="39" t="s">
        <v>149</v>
      </c>
      <c r="B24" s="21">
        <v>45840872.200000003</v>
      </c>
      <c r="C24" s="17">
        <v>7975850.9299999997</v>
      </c>
      <c r="D24" s="21">
        <f t="shared" ref="D24" si="26">B24+C24</f>
        <v>53816723.130000003</v>
      </c>
      <c r="E24" s="17">
        <v>27934276.620000001</v>
      </c>
      <c r="F24" s="21">
        <v>27934276.620000001</v>
      </c>
      <c r="G24" s="17">
        <f t="shared" ref="G24" si="27">D24-E24</f>
        <v>25882446.510000002</v>
      </c>
    </row>
    <row r="25" spans="1:7" ht="15" customHeight="1" x14ac:dyDescent="0.2">
      <c r="A25" s="39" t="s">
        <v>150</v>
      </c>
      <c r="B25" s="21">
        <v>32004305.52</v>
      </c>
      <c r="C25" s="17">
        <v>-5522816.2599999998</v>
      </c>
      <c r="D25" s="21">
        <f t="shared" ref="D25" si="28">B25+C25</f>
        <v>26481489.259999998</v>
      </c>
      <c r="E25" s="17">
        <v>11552094.310000001</v>
      </c>
      <c r="F25" s="21">
        <v>11552094.310000001</v>
      </c>
      <c r="G25" s="17">
        <f t="shared" ref="G25" si="29">D25-E25</f>
        <v>14929394.949999997</v>
      </c>
    </row>
    <row r="26" spans="1:7" ht="15" customHeight="1" x14ac:dyDescent="0.2">
      <c r="A26" s="39" t="s">
        <v>151</v>
      </c>
      <c r="B26" s="21">
        <v>2640874.4300000002</v>
      </c>
      <c r="C26" s="17">
        <v>10000</v>
      </c>
      <c r="D26" s="21">
        <f t="shared" ref="D26" si="30">B26+C26</f>
        <v>2650874.4300000002</v>
      </c>
      <c r="E26" s="17">
        <v>1549073.74</v>
      </c>
      <c r="F26" s="21">
        <v>1549073.74</v>
      </c>
      <c r="G26" s="17">
        <f t="shared" ref="G26" si="31">D26-E26</f>
        <v>1101800.6900000002</v>
      </c>
    </row>
    <row r="27" spans="1:7" ht="15" customHeight="1" x14ac:dyDescent="0.2">
      <c r="A27" s="39" t="s">
        <v>152</v>
      </c>
      <c r="B27" s="21">
        <v>75609671.730000004</v>
      </c>
      <c r="C27" s="17">
        <v>4075604.93</v>
      </c>
      <c r="D27" s="21">
        <f t="shared" ref="D27" si="32">B27+C27</f>
        <v>79685276.660000011</v>
      </c>
      <c r="E27" s="17">
        <v>60406900.670000002</v>
      </c>
      <c r="F27" s="21">
        <v>60406900.670000002</v>
      </c>
      <c r="G27" s="17">
        <f t="shared" ref="G27" si="33">D27-E27</f>
        <v>19278375.99000001</v>
      </c>
    </row>
    <row r="28" spans="1:7" ht="15" customHeight="1" x14ac:dyDescent="0.2">
      <c r="A28" s="39" t="s">
        <v>153</v>
      </c>
      <c r="B28" s="21">
        <v>6535072.0099999998</v>
      </c>
      <c r="C28" s="17">
        <v>0</v>
      </c>
      <c r="D28" s="21">
        <f t="shared" ref="D28" si="34">B28+C28</f>
        <v>6535072.0099999998</v>
      </c>
      <c r="E28" s="17">
        <v>3642020.88</v>
      </c>
      <c r="F28" s="21">
        <v>3642020.88</v>
      </c>
      <c r="G28" s="17">
        <f t="shared" ref="G28" si="35">D28-E28</f>
        <v>2893051.13</v>
      </c>
    </row>
    <row r="29" spans="1:7" ht="15" customHeight="1" x14ac:dyDescent="0.2">
      <c r="A29" s="39" t="s">
        <v>154</v>
      </c>
      <c r="B29" s="21">
        <v>7498400</v>
      </c>
      <c r="C29" s="17">
        <v>0</v>
      </c>
      <c r="D29" s="21">
        <f t="shared" ref="D29" si="36">B29+C29</f>
        <v>7498400</v>
      </c>
      <c r="E29" s="17">
        <v>5623794</v>
      </c>
      <c r="F29" s="21">
        <v>5623794</v>
      </c>
      <c r="G29" s="17">
        <f t="shared" ref="G29" si="37">D29-E29</f>
        <v>1874606</v>
      </c>
    </row>
    <row r="30" spans="1:7" ht="15" customHeight="1" x14ac:dyDescent="0.2">
      <c r="A30" s="39" t="s">
        <v>155</v>
      </c>
      <c r="B30" s="21">
        <v>4843800</v>
      </c>
      <c r="C30" s="17">
        <v>0</v>
      </c>
      <c r="D30" s="21">
        <f t="shared" ref="D30" si="38">B30+C30</f>
        <v>4843800</v>
      </c>
      <c r="E30" s="17">
        <v>3632850</v>
      </c>
      <c r="F30" s="21">
        <v>3632850</v>
      </c>
      <c r="G30" s="17">
        <f t="shared" ref="G30" si="39">D30-E30</f>
        <v>1210950</v>
      </c>
    </row>
    <row r="31" spans="1:7" ht="15" customHeight="1" x14ac:dyDescent="0.2">
      <c r="A31" s="39"/>
      <c r="B31" s="21">
        <v>0</v>
      </c>
      <c r="C31" s="17">
        <v>0</v>
      </c>
      <c r="D31" s="21">
        <f t="shared" ref="D31:D32" si="40">B31+C31</f>
        <v>0</v>
      </c>
      <c r="E31" s="17">
        <v>0</v>
      </c>
      <c r="F31" s="21">
        <v>0</v>
      </c>
      <c r="G31" s="17">
        <f t="shared" ref="G31:G32" si="41">D31-E31</f>
        <v>0</v>
      </c>
    </row>
    <row r="32" spans="1:7" ht="15" customHeight="1" thickBot="1" x14ac:dyDescent="0.25">
      <c r="A32" s="40"/>
      <c r="B32" s="21">
        <v>0</v>
      </c>
      <c r="C32" s="18">
        <v>0</v>
      </c>
      <c r="D32" s="21">
        <f t="shared" si="40"/>
        <v>0</v>
      </c>
      <c r="E32" s="18">
        <v>0</v>
      </c>
      <c r="F32" s="21">
        <v>0</v>
      </c>
      <c r="G32" s="18">
        <f t="shared" si="41"/>
        <v>0</v>
      </c>
    </row>
    <row r="33" spans="1:7" ht="15" customHeight="1" thickBot="1" x14ac:dyDescent="0.25">
      <c r="A33" s="22" t="s">
        <v>122</v>
      </c>
      <c r="B33" s="23">
        <f t="shared" ref="B33:G33" si="42">SUM(B5:B32)</f>
        <v>1110168831.4099998</v>
      </c>
      <c r="C33" s="23">
        <f t="shared" si="42"/>
        <v>241842338.39000008</v>
      </c>
      <c r="D33" s="23">
        <f t="shared" si="42"/>
        <v>1352011169.8000007</v>
      </c>
      <c r="E33" s="23">
        <f t="shared" si="42"/>
        <v>702351629.37999988</v>
      </c>
      <c r="F33" s="23">
        <f t="shared" si="42"/>
        <v>702283142.21999991</v>
      </c>
      <c r="G33" s="23">
        <f t="shared" si="42"/>
        <v>649659540.42000008</v>
      </c>
    </row>
    <row r="34" spans="1:7" ht="13.5" thickBot="1" x14ac:dyDescent="0.25"/>
    <row r="35" spans="1:7" ht="81.75" customHeight="1" thickBot="1" x14ac:dyDescent="0.25">
      <c r="A35" s="3" t="s">
        <v>156</v>
      </c>
      <c r="B35" s="4"/>
      <c r="C35" s="4"/>
      <c r="D35" s="4"/>
      <c r="E35" s="4"/>
      <c r="F35" s="4"/>
      <c r="G35" s="5"/>
    </row>
    <row r="36" spans="1:7" ht="18.75" customHeight="1" thickBot="1" x14ac:dyDescent="0.25">
      <c r="A36" s="6"/>
      <c r="B36" s="3" t="s">
        <v>56</v>
      </c>
      <c r="C36" s="4"/>
      <c r="D36" s="4"/>
      <c r="E36" s="4"/>
      <c r="F36" s="4"/>
      <c r="G36" s="9" t="s">
        <v>55</v>
      </c>
    </row>
    <row r="37" spans="1:7" ht="35.25" customHeight="1" thickBot="1" x14ac:dyDescent="0.25">
      <c r="A37" s="7" t="s">
        <v>50</v>
      </c>
      <c r="B37" s="8" t="s">
        <v>51</v>
      </c>
      <c r="C37" s="8" t="s">
        <v>114</v>
      </c>
      <c r="D37" s="8" t="s">
        <v>52</v>
      </c>
      <c r="E37" s="8" t="s">
        <v>53</v>
      </c>
      <c r="F37" s="8" t="s">
        <v>54</v>
      </c>
      <c r="G37" s="10"/>
    </row>
    <row r="38" spans="1:7" ht="15" customHeight="1" x14ac:dyDescent="0.2">
      <c r="A38" s="11"/>
      <c r="B38" s="15"/>
      <c r="C38" s="46"/>
      <c r="D38" s="15"/>
      <c r="E38" s="15"/>
      <c r="F38" s="46"/>
      <c r="G38" s="15"/>
    </row>
    <row r="39" spans="1:7" ht="15" customHeight="1" x14ac:dyDescent="0.2">
      <c r="A39" s="43" t="s">
        <v>8</v>
      </c>
      <c r="B39" s="17">
        <v>0</v>
      </c>
      <c r="C39" s="21">
        <v>0</v>
      </c>
      <c r="D39" s="17">
        <f>B39+C39</f>
        <v>0</v>
      </c>
      <c r="E39" s="17">
        <v>0</v>
      </c>
      <c r="F39" s="21">
        <v>0</v>
      </c>
      <c r="G39" s="17">
        <f>D39-E39</f>
        <v>0</v>
      </c>
    </row>
    <row r="40" spans="1:7" ht="15" customHeight="1" x14ac:dyDescent="0.2">
      <c r="A40" s="43" t="s">
        <v>9</v>
      </c>
      <c r="B40" s="17">
        <v>0</v>
      </c>
      <c r="C40" s="21">
        <v>0</v>
      </c>
      <c r="D40" s="17">
        <f t="shared" ref="D40:D42" si="43">B40+C40</f>
        <v>0</v>
      </c>
      <c r="E40" s="17">
        <v>0</v>
      </c>
      <c r="F40" s="21">
        <v>0</v>
      </c>
      <c r="G40" s="17">
        <f t="shared" ref="G40:G42" si="44">D40-E40</f>
        <v>0</v>
      </c>
    </row>
    <row r="41" spans="1:7" ht="15" customHeight="1" x14ac:dyDescent="0.2">
      <c r="A41" s="43" t="s">
        <v>10</v>
      </c>
      <c r="B41" s="17">
        <v>0</v>
      </c>
      <c r="C41" s="21">
        <v>0</v>
      </c>
      <c r="D41" s="17">
        <f t="shared" si="43"/>
        <v>0</v>
      </c>
      <c r="E41" s="17">
        <v>0</v>
      </c>
      <c r="F41" s="21">
        <v>0</v>
      </c>
      <c r="G41" s="17">
        <f t="shared" si="44"/>
        <v>0</v>
      </c>
    </row>
    <row r="42" spans="1:7" ht="15" customHeight="1" x14ac:dyDescent="0.2">
      <c r="A42" s="43" t="s">
        <v>123</v>
      </c>
      <c r="B42" s="17">
        <v>0</v>
      </c>
      <c r="C42" s="21">
        <v>0</v>
      </c>
      <c r="D42" s="17">
        <f t="shared" si="43"/>
        <v>0</v>
      </c>
      <c r="E42" s="17">
        <v>0</v>
      </c>
      <c r="F42" s="21">
        <v>0</v>
      </c>
      <c r="G42" s="17">
        <f t="shared" si="44"/>
        <v>0</v>
      </c>
    </row>
    <row r="43" spans="1:7" ht="15" customHeight="1" thickBot="1" x14ac:dyDescent="0.25">
      <c r="A43" s="44"/>
      <c r="B43" s="45"/>
      <c r="C43" s="47"/>
      <c r="D43" s="45"/>
      <c r="E43" s="45"/>
      <c r="F43" s="47"/>
      <c r="G43" s="45"/>
    </row>
    <row r="44" spans="1:7" ht="15" customHeight="1" thickBot="1" x14ac:dyDescent="0.25">
      <c r="A44" s="22" t="s">
        <v>122</v>
      </c>
      <c r="B44" s="23">
        <f t="shared" ref="B44:G44" si="45">SUM(B39:B42)</f>
        <v>0</v>
      </c>
      <c r="C44" s="23">
        <f t="shared" si="45"/>
        <v>0</v>
      </c>
      <c r="D44" s="23">
        <f t="shared" si="45"/>
        <v>0</v>
      </c>
      <c r="E44" s="23">
        <f t="shared" si="45"/>
        <v>0</v>
      </c>
      <c r="F44" s="23">
        <f t="shared" si="45"/>
        <v>0</v>
      </c>
      <c r="G44" s="23">
        <f t="shared" si="45"/>
        <v>0</v>
      </c>
    </row>
    <row r="45" spans="1:7" ht="13.5" thickBot="1" x14ac:dyDescent="0.25"/>
    <row r="46" spans="1:7" ht="77.25" customHeight="1" thickBot="1" x14ac:dyDescent="0.25">
      <c r="A46" s="3" t="s">
        <v>156</v>
      </c>
      <c r="B46" s="4"/>
      <c r="C46" s="4"/>
      <c r="D46" s="4"/>
      <c r="E46" s="4"/>
      <c r="F46" s="4"/>
      <c r="G46" s="5"/>
    </row>
    <row r="47" spans="1:7" ht="20.25" customHeight="1" thickBot="1" x14ac:dyDescent="0.25">
      <c r="A47" s="6"/>
      <c r="B47" s="3" t="s">
        <v>56</v>
      </c>
      <c r="C47" s="4"/>
      <c r="D47" s="4"/>
      <c r="E47" s="4"/>
      <c r="F47" s="5"/>
      <c r="G47" s="9" t="s">
        <v>55</v>
      </c>
    </row>
    <row r="48" spans="1:7" ht="36" customHeight="1" thickBot="1" x14ac:dyDescent="0.25">
      <c r="A48" s="7" t="s">
        <v>50</v>
      </c>
      <c r="B48" s="8" t="s">
        <v>51</v>
      </c>
      <c r="C48" s="8" t="s">
        <v>114</v>
      </c>
      <c r="D48" s="8" t="s">
        <v>52</v>
      </c>
      <c r="E48" s="50" t="s">
        <v>53</v>
      </c>
      <c r="F48" s="8" t="s">
        <v>54</v>
      </c>
      <c r="G48" s="10"/>
    </row>
    <row r="49" spans="1:7" ht="15" customHeight="1" x14ac:dyDescent="0.2">
      <c r="A49" s="11"/>
      <c r="B49" s="19"/>
      <c r="C49" s="15"/>
      <c r="D49" s="19"/>
      <c r="E49" s="15"/>
      <c r="F49" s="19"/>
      <c r="G49" s="15"/>
    </row>
    <row r="50" spans="1:7" ht="15" customHeight="1" x14ac:dyDescent="0.2">
      <c r="A50" s="48" t="s">
        <v>12</v>
      </c>
      <c r="B50" s="21">
        <v>0</v>
      </c>
      <c r="C50" s="17">
        <v>0</v>
      </c>
      <c r="D50" s="21">
        <f t="shared" ref="D50:D62" si="46">B50+C50</f>
        <v>0</v>
      </c>
      <c r="E50" s="17">
        <v>0</v>
      </c>
      <c r="F50" s="21">
        <v>0</v>
      </c>
      <c r="G50" s="17">
        <f t="shared" ref="G50:G62" si="47">D50-E50</f>
        <v>0</v>
      </c>
    </row>
    <row r="51" spans="1:7" ht="15" customHeight="1" x14ac:dyDescent="0.2">
      <c r="A51" s="48"/>
      <c r="B51" s="21"/>
      <c r="C51" s="17"/>
      <c r="D51" s="21"/>
      <c r="E51" s="17"/>
      <c r="F51" s="21"/>
      <c r="G51" s="17"/>
    </row>
    <row r="52" spans="1:7" ht="15" customHeight="1" x14ac:dyDescent="0.2">
      <c r="A52" s="48" t="s">
        <v>11</v>
      </c>
      <c r="B52" s="21">
        <v>0</v>
      </c>
      <c r="C52" s="17">
        <v>0</v>
      </c>
      <c r="D52" s="21">
        <f t="shared" si="46"/>
        <v>0</v>
      </c>
      <c r="E52" s="17">
        <v>0</v>
      </c>
      <c r="F52" s="21">
        <v>0</v>
      </c>
      <c r="G52" s="17">
        <f t="shared" si="47"/>
        <v>0</v>
      </c>
    </row>
    <row r="53" spans="1:7" ht="15" customHeight="1" x14ac:dyDescent="0.2">
      <c r="A53" s="48"/>
      <c r="B53" s="21"/>
      <c r="C53" s="17"/>
      <c r="D53" s="21"/>
      <c r="E53" s="17"/>
      <c r="F53" s="21"/>
      <c r="G53" s="17"/>
    </row>
    <row r="54" spans="1:7" ht="15" customHeight="1" x14ac:dyDescent="0.2">
      <c r="A54" s="48" t="s">
        <v>13</v>
      </c>
      <c r="B54" s="21">
        <v>0</v>
      </c>
      <c r="C54" s="17">
        <v>0</v>
      </c>
      <c r="D54" s="21">
        <f t="shared" si="46"/>
        <v>0</v>
      </c>
      <c r="E54" s="17">
        <v>0</v>
      </c>
      <c r="F54" s="21">
        <v>0</v>
      </c>
      <c r="G54" s="17">
        <f t="shared" si="47"/>
        <v>0</v>
      </c>
    </row>
    <row r="55" spans="1:7" ht="15" customHeight="1" x14ac:dyDescent="0.2">
      <c r="A55" s="48"/>
      <c r="B55" s="21"/>
      <c r="C55" s="17"/>
      <c r="D55" s="21"/>
      <c r="E55" s="17"/>
      <c r="F55" s="21"/>
      <c r="G55" s="17"/>
    </row>
    <row r="56" spans="1:7" ht="15" customHeight="1" x14ac:dyDescent="0.2">
      <c r="A56" s="48" t="s">
        <v>25</v>
      </c>
      <c r="B56" s="21">
        <v>0</v>
      </c>
      <c r="C56" s="17">
        <v>0</v>
      </c>
      <c r="D56" s="21">
        <f t="shared" si="46"/>
        <v>0</v>
      </c>
      <c r="E56" s="17">
        <v>0</v>
      </c>
      <c r="F56" s="21">
        <v>0</v>
      </c>
      <c r="G56" s="17">
        <f t="shared" si="47"/>
        <v>0</v>
      </c>
    </row>
    <row r="57" spans="1:7" ht="15" customHeight="1" x14ac:dyDescent="0.2">
      <c r="A57" s="48"/>
      <c r="B57" s="21"/>
      <c r="C57" s="17"/>
      <c r="D57" s="21"/>
      <c r="E57" s="17"/>
      <c r="F57" s="21"/>
      <c r="G57" s="17"/>
    </row>
    <row r="58" spans="1:7" ht="15" customHeight="1" x14ac:dyDescent="0.2">
      <c r="A58" s="48" t="s">
        <v>26</v>
      </c>
      <c r="B58" s="21">
        <v>0</v>
      </c>
      <c r="C58" s="17">
        <v>0</v>
      </c>
      <c r="D58" s="21">
        <f t="shared" si="46"/>
        <v>0</v>
      </c>
      <c r="E58" s="17">
        <v>0</v>
      </c>
      <c r="F58" s="21">
        <v>0</v>
      </c>
      <c r="G58" s="17">
        <f t="shared" si="47"/>
        <v>0</v>
      </c>
    </row>
    <row r="59" spans="1:7" ht="15" customHeight="1" x14ac:dyDescent="0.2">
      <c r="A59" s="48"/>
      <c r="B59" s="21"/>
      <c r="C59" s="17"/>
      <c r="D59" s="21"/>
      <c r="E59" s="17"/>
      <c r="F59" s="21"/>
      <c r="G59" s="17"/>
    </row>
    <row r="60" spans="1:7" ht="15" customHeight="1" x14ac:dyDescent="0.2">
      <c r="A60" s="48" t="s">
        <v>124</v>
      </c>
      <c r="B60" s="21">
        <v>0</v>
      </c>
      <c r="C60" s="17">
        <v>0</v>
      </c>
      <c r="D60" s="21">
        <f t="shared" ref="D60" si="48">B60+C60</f>
        <v>0</v>
      </c>
      <c r="E60" s="17">
        <v>0</v>
      </c>
      <c r="F60" s="21">
        <v>0</v>
      </c>
      <c r="G60" s="17">
        <f t="shared" ref="G60" si="49">D60-E60</f>
        <v>0</v>
      </c>
    </row>
    <row r="61" spans="1:7" ht="15" customHeight="1" x14ac:dyDescent="0.2">
      <c r="A61" s="48"/>
      <c r="B61" s="21"/>
      <c r="C61" s="17"/>
      <c r="D61" s="21"/>
      <c r="E61" s="17"/>
      <c r="F61" s="21"/>
      <c r="G61" s="17"/>
    </row>
    <row r="62" spans="1:7" ht="15" customHeight="1" x14ac:dyDescent="0.2">
      <c r="A62" s="48" t="s">
        <v>14</v>
      </c>
      <c r="B62" s="21">
        <v>0</v>
      </c>
      <c r="C62" s="17">
        <v>0</v>
      </c>
      <c r="D62" s="21">
        <f t="shared" si="46"/>
        <v>0</v>
      </c>
      <c r="E62" s="17">
        <v>0</v>
      </c>
      <c r="F62" s="21">
        <v>0</v>
      </c>
      <c r="G62" s="17">
        <f t="shared" si="47"/>
        <v>0</v>
      </c>
    </row>
    <row r="63" spans="1:7" ht="15" customHeight="1" x14ac:dyDescent="0.2">
      <c r="A63" s="48"/>
      <c r="B63" s="21"/>
      <c r="C63" s="17"/>
      <c r="D63" s="21"/>
      <c r="E63" s="17"/>
      <c r="F63" s="21"/>
      <c r="G63" s="17"/>
    </row>
    <row r="64" spans="1:7" ht="15" customHeight="1" x14ac:dyDescent="0.2">
      <c r="A64" s="48" t="s">
        <v>125</v>
      </c>
      <c r="B64" s="21">
        <v>0</v>
      </c>
      <c r="C64" s="17">
        <v>1200000</v>
      </c>
      <c r="D64" s="21">
        <f t="shared" ref="D64" si="50">B64+C64</f>
        <v>1200000</v>
      </c>
      <c r="E64" s="17">
        <v>1200000</v>
      </c>
      <c r="F64" s="21">
        <v>1200000</v>
      </c>
      <c r="G64" s="17">
        <f t="shared" ref="G64" si="51">D64-E64</f>
        <v>0</v>
      </c>
    </row>
    <row r="65" spans="1:7" ht="15" customHeight="1" thickBot="1" x14ac:dyDescent="0.25">
      <c r="A65" s="49"/>
      <c r="B65" s="21"/>
      <c r="C65" s="18"/>
      <c r="D65" s="21"/>
      <c r="E65" s="18"/>
      <c r="F65" s="21"/>
      <c r="G65" s="18"/>
    </row>
    <row r="66" spans="1:7" ht="15" customHeight="1" thickBot="1" x14ac:dyDescent="0.25">
      <c r="A66" s="22" t="s">
        <v>122</v>
      </c>
      <c r="B66" s="23">
        <f t="shared" ref="B66:G66" si="52">SUM(B50:B64)</f>
        <v>0</v>
      </c>
      <c r="C66" s="23">
        <f t="shared" si="52"/>
        <v>1200000</v>
      </c>
      <c r="D66" s="23">
        <f t="shared" si="52"/>
        <v>1200000</v>
      </c>
      <c r="E66" s="23">
        <f t="shared" si="52"/>
        <v>1200000</v>
      </c>
      <c r="F66" s="23">
        <f t="shared" si="52"/>
        <v>1200000</v>
      </c>
      <c r="G66" s="23">
        <f t="shared" si="52"/>
        <v>0</v>
      </c>
    </row>
    <row r="68" spans="1:7" x14ac:dyDescent="0.2">
      <c r="A68" s="2" t="s">
        <v>115</v>
      </c>
    </row>
    <row r="71" spans="1:7" x14ac:dyDescent="0.2">
      <c r="A71" s="24" t="s">
        <v>158</v>
      </c>
      <c r="B71" s="24"/>
      <c r="C71" s="25" t="s">
        <v>159</v>
      </c>
      <c r="D71" s="25"/>
      <c r="E71" s="25"/>
    </row>
    <row r="72" spans="1:7" ht="15" x14ac:dyDescent="0.25">
      <c r="A72" s="26" t="s">
        <v>160</v>
      </c>
      <c r="B72" s="26"/>
      <c r="C72" s="27" t="s">
        <v>161</v>
      </c>
      <c r="D72" s="27"/>
      <c r="E72" s="27"/>
    </row>
    <row r="73" spans="1:7" ht="15" x14ac:dyDescent="0.25">
      <c r="A73" s="26" t="s">
        <v>162</v>
      </c>
      <c r="B73" s="26"/>
      <c r="C73" s="27" t="s">
        <v>163</v>
      </c>
      <c r="D73" s="27"/>
      <c r="E73" s="27"/>
    </row>
    <row r="74" spans="1:7" x14ac:dyDescent="0.2">
      <c r="A74" s="1"/>
      <c r="B74" s="1"/>
      <c r="C74" s="1"/>
      <c r="D74" s="1"/>
      <c r="E74" s="1"/>
    </row>
  </sheetData>
  <sheetProtection formatCells="0" formatColumns="0" formatRows="0" insertRows="0" deleteRows="0" autoFilter="0"/>
  <mergeCells count="15">
    <mergeCell ref="A71:B71"/>
    <mergeCell ref="C71:E71"/>
    <mergeCell ref="A72:B72"/>
    <mergeCell ref="C72:E72"/>
    <mergeCell ref="A73:B73"/>
    <mergeCell ref="C73:E73"/>
    <mergeCell ref="G2:G3"/>
    <mergeCell ref="A1:G1"/>
    <mergeCell ref="A35:G35"/>
    <mergeCell ref="G47:G48"/>
    <mergeCell ref="G36:G37"/>
    <mergeCell ref="A46:G46"/>
    <mergeCell ref="B2:F2"/>
    <mergeCell ref="B36:F36"/>
    <mergeCell ref="B47:F47"/>
  </mergeCells>
  <printOptions horizontalCentered="1"/>
  <pageMargins left="0.11811023622047245" right="0.11811023622047245" top="0.15748031496062992" bottom="0.15748031496062992" header="0.31496062992125984" footer="0.31496062992125984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zoomScaleNormal="100" workbookViewId="0">
      <selection activeCell="D9" sqref="D9"/>
    </sheetView>
  </sheetViews>
  <sheetFormatPr baseColWidth="10" defaultColWidth="12" defaultRowHeight="12.75" x14ac:dyDescent="0.2"/>
  <cols>
    <col min="1" max="1" width="47.6640625" style="2" customWidth="1"/>
    <col min="2" max="7" width="18.33203125" style="2" customWidth="1"/>
    <col min="8" max="16384" width="12" style="2"/>
  </cols>
  <sheetData>
    <row r="1" spans="1:7" ht="74.25" customHeight="1" thickBot="1" x14ac:dyDescent="0.25">
      <c r="A1" s="3" t="s">
        <v>129</v>
      </c>
      <c r="B1" s="4"/>
      <c r="C1" s="4"/>
      <c r="D1" s="4"/>
      <c r="E1" s="4"/>
      <c r="F1" s="4"/>
      <c r="G1" s="5"/>
    </row>
    <row r="2" spans="1:7" ht="21" customHeight="1" thickBot="1" x14ac:dyDescent="0.25">
      <c r="A2" s="6"/>
      <c r="B2" s="3" t="s">
        <v>56</v>
      </c>
      <c r="C2" s="4"/>
      <c r="D2" s="4"/>
      <c r="E2" s="4"/>
      <c r="F2" s="5"/>
      <c r="G2" s="9" t="s">
        <v>55</v>
      </c>
    </row>
    <row r="3" spans="1:7" ht="36.75" customHeight="1" thickBot="1" x14ac:dyDescent="0.25">
      <c r="A3" s="7" t="s">
        <v>50</v>
      </c>
      <c r="B3" s="8" t="s">
        <v>51</v>
      </c>
      <c r="C3" s="8" t="s">
        <v>114</v>
      </c>
      <c r="D3" s="8" t="s">
        <v>52</v>
      </c>
      <c r="E3" s="8" t="s">
        <v>53</v>
      </c>
      <c r="F3" s="8" t="s">
        <v>54</v>
      </c>
      <c r="G3" s="10"/>
    </row>
    <row r="4" spans="1:7" ht="15" customHeight="1" x14ac:dyDescent="0.2">
      <c r="A4" s="11"/>
      <c r="B4" s="15"/>
      <c r="C4" s="15"/>
      <c r="D4" s="19"/>
      <c r="E4" s="15"/>
      <c r="F4" s="19"/>
      <c r="G4" s="15"/>
    </row>
    <row r="5" spans="1:7" ht="15" customHeight="1" x14ac:dyDescent="0.2">
      <c r="A5" s="36" t="s">
        <v>0</v>
      </c>
      <c r="B5" s="17">
        <v>918234698.42999995</v>
      </c>
      <c r="C5" s="17">
        <v>77880631.810000002</v>
      </c>
      <c r="D5" s="21">
        <f>B5+C5</f>
        <v>996115330.24000001</v>
      </c>
      <c r="E5" s="17">
        <v>592694825.42999995</v>
      </c>
      <c r="F5" s="21">
        <v>592626338.26999998</v>
      </c>
      <c r="G5" s="17">
        <f>D5-E5</f>
        <v>403420504.81000006</v>
      </c>
    </row>
    <row r="6" spans="1:7" ht="15" customHeight="1" x14ac:dyDescent="0.2">
      <c r="A6" s="36"/>
      <c r="B6" s="17"/>
      <c r="C6" s="17"/>
      <c r="D6" s="21"/>
      <c r="E6" s="17"/>
      <c r="F6" s="21"/>
      <c r="G6" s="17"/>
    </row>
    <row r="7" spans="1:7" ht="15" customHeight="1" x14ac:dyDescent="0.2">
      <c r="A7" s="36" t="s">
        <v>1</v>
      </c>
      <c r="B7" s="17">
        <v>183484132.97999999</v>
      </c>
      <c r="C7" s="17">
        <v>164363677.02000001</v>
      </c>
      <c r="D7" s="21">
        <f>B7+C7</f>
        <v>347847810</v>
      </c>
      <c r="E7" s="17">
        <v>102906570.15000001</v>
      </c>
      <c r="F7" s="21">
        <v>102906570.15000001</v>
      </c>
      <c r="G7" s="17">
        <f>D7-E7</f>
        <v>244941239.84999999</v>
      </c>
    </row>
    <row r="8" spans="1:7" ht="15" customHeight="1" x14ac:dyDescent="0.2">
      <c r="A8" s="36"/>
      <c r="B8" s="17"/>
      <c r="C8" s="17"/>
      <c r="D8" s="21"/>
      <c r="E8" s="17"/>
      <c r="F8" s="21"/>
      <c r="G8" s="17"/>
    </row>
    <row r="9" spans="1:7" ht="15" customHeight="1" x14ac:dyDescent="0.2">
      <c r="A9" s="36" t="s">
        <v>2</v>
      </c>
      <c r="B9" s="17">
        <v>8450000</v>
      </c>
      <c r="C9" s="17">
        <v>-401970.44</v>
      </c>
      <c r="D9" s="21">
        <f>B9+C9</f>
        <v>8048029.5599999996</v>
      </c>
      <c r="E9" s="17">
        <v>6750233.7999999998</v>
      </c>
      <c r="F9" s="21">
        <v>6750233.7999999998</v>
      </c>
      <c r="G9" s="17">
        <f>D9-E9</f>
        <v>1297795.7599999998</v>
      </c>
    </row>
    <row r="10" spans="1:7" ht="15" customHeight="1" x14ac:dyDescent="0.2">
      <c r="A10" s="36"/>
      <c r="B10" s="17"/>
      <c r="C10" s="17"/>
      <c r="D10" s="21"/>
      <c r="E10" s="17"/>
      <c r="F10" s="21"/>
      <c r="G10" s="17"/>
    </row>
    <row r="11" spans="1:7" ht="15" customHeight="1" x14ac:dyDescent="0.2">
      <c r="A11" s="36" t="s">
        <v>39</v>
      </c>
      <c r="B11" s="17">
        <v>0</v>
      </c>
      <c r="C11" s="17">
        <v>0</v>
      </c>
      <c r="D11" s="21">
        <f>B11+C11</f>
        <v>0</v>
      </c>
      <c r="E11" s="17">
        <v>0</v>
      </c>
      <c r="F11" s="21">
        <v>0</v>
      </c>
      <c r="G11" s="17">
        <f>D11-E11</f>
        <v>0</v>
      </c>
    </row>
    <row r="12" spans="1:7" ht="15" customHeight="1" x14ac:dyDescent="0.2">
      <c r="A12" s="36"/>
      <c r="B12" s="17"/>
      <c r="C12" s="17"/>
      <c r="D12" s="21"/>
      <c r="E12" s="17"/>
      <c r="F12" s="21"/>
      <c r="G12" s="17"/>
    </row>
    <row r="13" spans="1:7" ht="15" customHeight="1" x14ac:dyDescent="0.2">
      <c r="A13" s="36" t="s">
        <v>36</v>
      </c>
      <c r="B13" s="17">
        <v>0</v>
      </c>
      <c r="C13" s="17">
        <v>0</v>
      </c>
      <c r="D13" s="21">
        <f>B13+C13</f>
        <v>0</v>
      </c>
      <c r="E13" s="17">
        <v>0</v>
      </c>
      <c r="F13" s="21">
        <v>0</v>
      </c>
      <c r="G13" s="17">
        <f>D13-E13</f>
        <v>0</v>
      </c>
    </row>
    <row r="14" spans="1:7" ht="15" customHeight="1" thickBot="1" x14ac:dyDescent="0.25">
      <c r="A14" s="37"/>
      <c r="B14" s="18"/>
      <c r="C14" s="18"/>
      <c r="D14" s="21"/>
      <c r="E14" s="18"/>
      <c r="F14" s="21"/>
      <c r="G14" s="18"/>
    </row>
    <row r="15" spans="1:7" ht="15" customHeight="1" thickBot="1" x14ac:dyDescent="0.25">
      <c r="A15" s="22" t="s">
        <v>122</v>
      </c>
      <c r="B15" s="23">
        <f t="shared" ref="B15:G15" si="0">SUM(B5+B7+B9+B11+B13)</f>
        <v>1110168831.4099998</v>
      </c>
      <c r="C15" s="23">
        <f t="shared" si="0"/>
        <v>241842338.39000002</v>
      </c>
      <c r="D15" s="23">
        <f t="shared" si="0"/>
        <v>1352011169.8</v>
      </c>
      <c r="E15" s="23">
        <f t="shared" si="0"/>
        <v>702351629.37999988</v>
      </c>
      <c r="F15" s="23">
        <f t="shared" si="0"/>
        <v>702283142.21999991</v>
      </c>
      <c r="G15" s="23">
        <f t="shared" si="0"/>
        <v>649659540.42000008</v>
      </c>
    </row>
    <row r="18" spans="1:5" x14ac:dyDescent="0.2">
      <c r="A18" s="2" t="s">
        <v>115</v>
      </c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24" t="s">
        <v>158</v>
      </c>
      <c r="B25" s="24"/>
      <c r="C25" s="25" t="s">
        <v>159</v>
      </c>
      <c r="D25" s="25"/>
      <c r="E25" s="25"/>
    </row>
    <row r="26" spans="1:5" ht="15" x14ac:dyDescent="0.25">
      <c r="A26" s="26" t="s">
        <v>160</v>
      </c>
      <c r="B26" s="26"/>
      <c r="C26" s="27" t="s">
        <v>161</v>
      </c>
      <c r="D26" s="27"/>
      <c r="E26" s="27"/>
    </row>
    <row r="27" spans="1:5" ht="15" x14ac:dyDescent="0.25">
      <c r="A27" s="26" t="s">
        <v>162</v>
      </c>
      <c r="B27" s="26"/>
      <c r="C27" s="27" t="s">
        <v>163</v>
      </c>
      <c r="D27" s="27"/>
      <c r="E27" s="27"/>
    </row>
    <row r="28" spans="1:5" x14ac:dyDescent="0.2">
      <c r="A28" s="1"/>
      <c r="B28" s="1"/>
      <c r="C28" s="1"/>
      <c r="D28" s="1"/>
      <c r="E28" s="1"/>
    </row>
  </sheetData>
  <sheetProtection formatCells="0" formatColumns="0" formatRows="0" autoFilter="0"/>
  <mergeCells count="9">
    <mergeCell ref="A26:B26"/>
    <mergeCell ref="C26:E26"/>
    <mergeCell ref="A27:B27"/>
    <mergeCell ref="C27:E27"/>
    <mergeCell ref="G2:G3"/>
    <mergeCell ref="A1:G1"/>
    <mergeCell ref="B2:F2"/>
    <mergeCell ref="A25:B25"/>
    <mergeCell ref="C25:E25"/>
  </mergeCells>
  <printOptions horizontalCentered="1"/>
  <pageMargins left="0.51181102362204722" right="0.31496062992125984" top="0.35433070866141736" bottom="0.35433070866141736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showGridLines="0" workbookViewId="0">
      <selection activeCell="E104" sqref="E104"/>
    </sheetView>
  </sheetViews>
  <sheetFormatPr baseColWidth="10" defaultColWidth="12" defaultRowHeight="12.75" x14ac:dyDescent="0.2"/>
  <cols>
    <col min="1" max="1" width="62.83203125" style="2" customWidth="1"/>
    <col min="2" max="2" width="19" style="2" customWidth="1"/>
    <col min="3" max="3" width="20.33203125" style="2" customWidth="1"/>
    <col min="4" max="4" width="19" style="2" customWidth="1"/>
    <col min="5" max="5" width="19.83203125" style="2" customWidth="1"/>
    <col min="6" max="7" width="18.33203125" style="2" customWidth="1"/>
    <col min="8" max="16384" width="12" style="2"/>
  </cols>
  <sheetData>
    <row r="1" spans="1:8" ht="70.5" customHeight="1" thickBot="1" x14ac:dyDescent="0.25">
      <c r="A1" s="3" t="s">
        <v>128</v>
      </c>
      <c r="B1" s="4"/>
      <c r="C1" s="4"/>
      <c r="D1" s="4"/>
      <c r="E1" s="4"/>
      <c r="F1" s="4"/>
      <c r="G1" s="5"/>
    </row>
    <row r="2" spans="1:8" ht="16.5" customHeight="1" thickBot="1" x14ac:dyDescent="0.25">
      <c r="A2" s="6"/>
      <c r="B2" s="3" t="s">
        <v>56</v>
      </c>
      <c r="C2" s="4"/>
      <c r="D2" s="4"/>
      <c r="E2" s="4"/>
      <c r="F2" s="5"/>
      <c r="G2" s="9" t="s">
        <v>55</v>
      </c>
    </row>
    <row r="3" spans="1:8" ht="33.75" customHeight="1" thickBot="1" x14ac:dyDescent="0.25">
      <c r="A3" s="7" t="s">
        <v>50</v>
      </c>
      <c r="B3" s="8" t="s">
        <v>51</v>
      </c>
      <c r="C3" s="8" t="s">
        <v>114</v>
      </c>
      <c r="D3" s="8" t="s">
        <v>52</v>
      </c>
      <c r="E3" s="8" t="s">
        <v>53</v>
      </c>
      <c r="F3" s="8" t="s">
        <v>54</v>
      </c>
      <c r="G3" s="10"/>
    </row>
    <row r="4" spans="1:8" ht="15" customHeight="1" x14ac:dyDescent="0.2">
      <c r="A4" s="28" t="s">
        <v>57</v>
      </c>
      <c r="B4" s="33">
        <f>SUM(B5:B11)</f>
        <v>506683386.30999994</v>
      </c>
      <c r="C4" s="33">
        <f>SUM(C5:C11)</f>
        <v>0</v>
      </c>
      <c r="D4" s="33">
        <f>B4+C4</f>
        <v>506683386.30999994</v>
      </c>
      <c r="E4" s="20">
        <f>SUM(E5:E11)</f>
        <v>299650447.83000004</v>
      </c>
      <c r="F4" s="33">
        <f>SUM(F5:F11)</f>
        <v>299650447.83000004</v>
      </c>
      <c r="G4" s="33">
        <f>D4-E4</f>
        <v>207032938.4799999</v>
      </c>
    </row>
    <row r="5" spans="1:8" ht="15" customHeight="1" x14ac:dyDescent="0.2">
      <c r="A5" s="29" t="s">
        <v>61</v>
      </c>
      <c r="B5" s="17">
        <v>292112888.13999999</v>
      </c>
      <c r="C5" s="17">
        <v>-15631734.359999999</v>
      </c>
      <c r="D5" s="17">
        <f t="shared" ref="D5:D68" si="0">B5+C5</f>
        <v>276481153.77999997</v>
      </c>
      <c r="E5" s="21">
        <v>182052375.21000001</v>
      </c>
      <c r="F5" s="17">
        <v>182052375.21000001</v>
      </c>
      <c r="G5" s="17">
        <f t="shared" ref="G5:G68" si="1">D5-E5</f>
        <v>94428778.569999963</v>
      </c>
      <c r="H5" s="34">
        <v>1100</v>
      </c>
    </row>
    <row r="6" spans="1:8" ht="15" customHeight="1" x14ac:dyDescent="0.2">
      <c r="A6" s="29" t="s">
        <v>62</v>
      </c>
      <c r="B6" s="17">
        <v>2035624.21</v>
      </c>
      <c r="C6" s="17">
        <v>2500000</v>
      </c>
      <c r="D6" s="17">
        <f t="shared" si="0"/>
        <v>4535624.21</v>
      </c>
      <c r="E6" s="21">
        <v>3560055.9</v>
      </c>
      <c r="F6" s="17">
        <v>3560055.9</v>
      </c>
      <c r="G6" s="17">
        <f t="shared" si="1"/>
        <v>975568.31</v>
      </c>
      <c r="H6" s="34">
        <v>1200</v>
      </c>
    </row>
    <row r="7" spans="1:8" ht="15" customHeight="1" x14ac:dyDescent="0.2">
      <c r="A7" s="29" t="s">
        <v>63</v>
      </c>
      <c r="B7" s="17">
        <v>59517678.490000002</v>
      </c>
      <c r="C7" s="17">
        <v>3931822.86</v>
      </c>
      <c r="D7" s="17">
        <f t="shared" si="0"/>
        <v>63449501.350000001</v>
      </c>
      <c r="E7" s="21">
        <v>23139858.73</v>
      </c>
      <c r="F7" s="17">
        <v>23139858.73</v>
      </c>
      <c r="G7" s="17">
        <f t="shared" si="1"/>
        <v>40309642.620000005</v>
      </c>
      <c r="H7" s="34">
        <v>1300</v>
      </c>
    </row>
    <row r="8" spans="1:8" ht="15" customHeight="1" x14ac:dyDescent="0.2">
      <c r="A8" s="29" t="s">
        <v>33</v>
      </c>
      <c r="B8" s="17">
        <v>110278901.97</v>
      </c>
      <c r="C8" s="17">
        <v>5468000</v>
      </c>
      <c r="D8" s="17">
        <f t="shared" si="0"/>
        <v>115746901.97</v>
      </c>
      <c r="E8" s="21">
        <v>64377838.210000001</v>
      </c>
      <c r="F8" s="17">
        <v>64377838.210000001</v>
      </c>
      <c r="G8" s="17">
        <f t="shared" si="1"/>
        <v>51369063.759999998</v>
      </c>
      <c r="H8" s="34">
        <v>1400</v>
      </c>
    </row>
    <row r="9" spans="1:8" ht="15" customHeight="1" x14ac:dyDescent="0.2">
      <c r="A9" s="29" t="s">
        <v>64</v>
      </c>
      <c r="B9" s="17">
        <v>41925101.600000001</v>
      </c>
      <c r="C9" s="17">
        <v>805816.45</v>
      </c>
      <c r="D9" s="17">
        <f t="shared" si="0"/>
        <v>42730918.050000004</v>
      </c>
      <c r="E9" s="21">
        <v>26520319.780000001</v>
      </c>
      <c r="F9" s="17">
        <v>26520319.780000001</v>
      </c>
      <c r="G9" s="17">
        <f t="shared" si="1"/>
        <v>16210598.270000003</v>
      </c>
      <c r="H9" s="34">
        <v>1500</v>
      </c>
    </row>
    <row r="10" spans="1:8" ht="15" customHeight="1" x14ac:dyDescent="0.2">
      <c r="A10" s="29" t="s">
        <v>34</v>
      </c>
      <c r="B10" s="17">
        <v>813191.9</v>
      </c>
      <c r="C10" s="17">
        <v>2926095.05</v>
      </c>
      <c r="D10" s="17">
        <f t="shared" si="0"/>
        <v>3739286.9499999997</v>
      </c>
      <c r="E10" s="21">
        <v>0</v>
      </c>
      <c r="F10" s="17">
        <v>0</v>
      </c>
      <c r="G10" s="17">
        <f t="shared" si="1"/>
        <v>3739286.9499999997</v>
      </c>
      <c r="H10" s="34">
        <v>1600</v>
      </c>
    </row>
    <row r="11" spans="1:8" ht="15" customHeight="1" x14ac:dyDescent="0.2">
      <c r="A11" s="29" t="s">
        <v>65</v>
      </c>
      <c r="B11" s="17">
        <v>0</v>
      </c>
      <c r="C11" s="17">
        <v>0</v>
      </c>
      <c r="D11" s="17">
        <f t="shared" si="0"/>
        <v>0</v>
      </c>
      <c r="E11" s="21">
        <v>0</v>
      </c>
      <c r="F11" s="17">
        <v>0</v>
      </c>
      <c r="G11" s="17">
        <f t="shared" si="1"/>
        <v>0</v>
      </c>
      <c r="H11" s="34">
        <v>1700</v>
      </c>
    </row>
    <row r="12" spans="1:8" ht="15" customHeight="1" x14ac:dyDescent="0.2">
      <c r="A12" s="30" t="s">
        <v>117</v>
      </c>
      <c r="B12" s="16">
        <f>SUM(B13:B21)</f>
        <v>105596423.09</v>
      </c>
      <c r="C12" s="16">
        <f>SUM(C13:C21)</f>
        <v>8370077.6699999999</v>
      </c>
      <c r="D12" s="16">
        <f t="shared" si="0"/>
        <v>113966500.76000001</v>
      </c>
      <c r="E12" s="20">
        <f>SUM(E13:E21)</f>
        <v>67380219.74000001</v>
      </c>
      <c r="F12" s="16">
        <f>SUM(F13:F21)</f>
        <v>67357219.74000001</v>
      </c>
      <c r="G12" s="16">
        <f t="shared" si="1"/>
        <v>46586281.019999996</v>
      </c>
      <c r="H12" s="35">
        <v>0</v>
      </c>
    </row>
    <row r="13" spans="1:8" ht="15" customHeight="1" x14ac:dyDescent="0.2">
      <c r="A13" s="29" t="s">
        <v>66</v>
      </c>
      <c r="B13" s="17">
        <v>9504049.8399999999</v>
      </c>
      <c r="C13" s="17">
        <v>170459.04</v>
      </c>
      <c r="D13" s="17">
        <f t="shared" si="0"/>
        <v>9674508.879999999</v>
      </c>
      <c r="E13" s="21">
        <v>6383860.9299999997</v>
      </c>
      <c r="F13" s="17">
        <v>6383860.9299999997</v>
      </c>
      <c r="G13" s="17">
        <f t="shared" si="1"/>
        <v>3290647.9499999993</v>
      </c>
      <c r="H13" s="34">
        <v>2100</v>
      </c>
    </row>
    <row r="14" spans="1:8" ht="15" customHeight="1" x14ac:dyDescent="0.2">
      <c r="A14" s="29" t="s">
        <v>67</v>
      </c>
      <c r="B14" s="17">
        <v>5313703.1399999997</v>
      </c>
      <c r="C14" s="17">
        <v>1545229.28</v>
      </c>
      <c r="D14" s="17">
        <f t="shared" si="0"/>
        <v>6858932.4199999999</v>
      </c>
      <c r="E14" s="21">
        <v>4306927.0999999996</v>
      </c>
      <c r="F14" s="17">
        <v>4306927.0999999996</v>
      </c>
      <c r="G14" s="17">
        <f t="shared" si="1"/>
        <v>2552005.3200000003</v>
      </c>
      <c r="H14" s="34">
        <v>2200</v>
      </c>
    </row>
    <row r="15" spans="1:8" ht="15" customHeight="1" x14ac:dyDescent="0.2">
      <c r="A15" s="29" t="s">
        <v>68</v>
      </c>
      <c r="B15" s="17">
        <v>588560</v>
      </c>
      <c r="C15" s="17">
        <v>-20000</v>
      </c>
      <c r="D15" s="17">
        <f t="shared" si="0"/>
        <v>568560</v>
      </c>
      <c r="E15" s="21">
        <v>12500</v>
      </c>
      <c r="F15" s="17">
        <v>12500</v>
      </c>
      <c r="G15" s="17">
        <f t="shared" si="1"/>
        <v>556060</v>
      </c>
      <c r="H15" s="34">
        <v>2300</v>
      </c>
    </row>
    <row r="16" spans="1:8" ht="15" customHeight="1" x14ac:dyDescent="0.2">
      <c r="A16" s="29" t="s">
        <v>69</v>
      </c>
      <c r="B16" s="17">
        <v>32103718.949999999</v>
      </c>
      <c r="C16" s="17">
        <v>471429.41</v>
      </c>
      <c r="D16" s="17">
        <f t="shared" si="0"/>
        <v>32575148.359999999</v>
      </c>
      <c r="E16" s="21">
        <v>15692555.859999999</v>
      </c>
      <c r="F16" s="17">
        <v>15692555.859999999</v>
      </c>
      <c r="G16" s="17">
        <f t="shared" si="1"/>
        <v>16882592.5</v>
      </c>
      <c r="H16" s="34">
        <v>2400</v>
      </c>
    </row>
    <row r="17" spans="1:8" ht="15" customHeight="1" x14ac:dyDescent="0.2">
      <c r="A17" s="29" t="s">
        <v>70</v>
      </c>
      <c r="B17" s="17">
        <v>1990042.66</v>
      </c>
      <c r="C17" s="17">
        <v>1885105</v>
      </c>
      <c r="D17" s="17">
        <f t="shared" si="0"/>
        <v>3875147.66</v>
      </c>
      <c r="E17" s="21">
        <v>1363029.75</v>
      </c>
      <c r="F17" s="17">
        <v>1363029.75</v>
      </c>
      <c r="G17" s="17">
        <f t="shared" si="1"/>
        <v>2512117.91</v>
      </c>
      <c r="H17" s="34">
        <v>2500</v>
      </c>
    </row>
    <row r="18" spans="1:8" ht="15" customHeight="1" x14ac:dyDescent="0.2">
      <c r="A18" s="29" t="s">
        <v>71</v>
      </c>
      <c r="B18" s="17">
        <v>26534424.879999999</v>
      </c>
      <c r="C18" s="17">
        <v>3446511.61</v>
      </c>
      <c r="D18" s="17">
        <f t="shared" si="0"/>
        <v>29980936.489999998</v>
      </c>
      <c r="E18" s="21">
        <v>22385214.460000001</v>
      </c>
      <c r="F18" s="17">
        <v>22385214.460000001</v>
      </c>
      <c r="G18" s="17">
        <f t="shared" si="1"/>
        <v>7595722.0299999975</v>
      </c>
      <c r="H18" s="34">
        <v>2600</v>
      </c>
    </row>
    <row r="19" spans="1:8" ht="15" customHeight="1" x14ac:dyDescent="0.2">
      <c r="A19" s="29" t="s">
        <v>72</v>
      </c>
      <c r="B19" s="17">
        <v>16920360.469999999</v>
      </c>
      <c r="C19" s="17">
        <v>723430.2</v>
      </c>
      <c r="D19" s="17">
        <f t="shared" si="0"/>
        <v>17643790.669999998</v>
      </c>
      <c r="E19" s="21">
        <v>7273390.5999999996</v>
      </c>
      <c r="F19" s="17">
        <v>7250390.5999999996</v>
      </c>
      <c r="G19" s="17">
        <f t="shared" si="1"/>
        <v>10370400.069999998</v>
      </c>
      <c r="H19" s="34">
        <v>2700</v>
      </c>
    </row>
    <row r="20" spans="1:8" ht="15" customHeight="1" x14ac:dyDescent="0.2">
      <c r="A20" s="29" t="s">
        <v>73</v>
      </c>
      <c r="B20" s="17">
        <v>975780</v>
      </c>
      <c r="C20" s="17">
        <v>557913.13</v>
      </c>
      <c r="D20" s="17">
        <f t="shared" si="0"/>
        <v>1533693.13</v>
      </c>
      <c r="E20" s="21">
        <v>1509706.78</v>
      </c>
      <c r="F20" s="17">
        <v>1509706.78</v>
      </c>
      <c r="G20" s="17">
        <f t="shared" si="1"/>
        <v>23986.34999999986</v>
      </c>
      <c r="H20" s="34">
        <v>2800</v>
      </c>
    </row>
    <row r="21" spans="1:8" ht="15" customHeight="1" x14ac:dyDescent="0.2">
      <c r="A21" s="29" t="s">
        <v>74</v>
      </c>
      <c r="B21" s="17">
        <v>11665783.15</v>
      </c>
      <c r="C21" s="17">
        <v>-410000</v>
      </c>
      <c r="D21" s="17">
        <f t="shared" si="0"/>
        <v>11255783.15</v>
      </c>
      <c r="E21" s="21">
        <v>8453034.2599999998</v>
      </c>
      <c r="F21" s="17">
        <v>8453034.2599999998</v>
      </c>
      <c r="G21" s="17">
        <f t="shared" si="1"/>
        <v>2802748.8900000006</v>
      </c>
      <c r="H21" s="34">
        <v>2900</v>
      </c>
    </row>
    <row r="22" spans="1:8" ht="15" customHeight="1" x14ac:dyDescent="0.2">
      <c r="A22" s="30" t="s">
        <v>58</v>
      </c>
      <c r="B22" s="16">
        <f>SUM(B23:B31)</f>
        <v>135815273.30000001</v>
      </c>
      <c r="C22" s="16">
        <f>SUM(C23:C31)</f>
        <v>65517488.370000005</v>
      </c>
      <c r="D22" s="16">
        <f t="shared" si="0"/>
        <v>201332761.67000002</v>
      </c>
      <c r="E22" s="20">
        <f>SUM(E23:E31)</f>
        <v>109201420.69999999</v>
      </c>
      <c r="F22" s="16">
        <f>SUM(F23:F31)</f>
        <v>109155933.53999999</v>
      </c>
      <c r="G22" s="16">
        <f t="shared" si="1"/>
        <v>92131340.970000029</v>
      </c>
      <c r="H22" s="35">
        <v>0</v>
      </c>
    </row>
    <row r="23" spans="1:8" ht="15" customHeight="1" x14ac:dyDescent="0.2">
      <c r="A23" s="29" t="s">
        <v>75</v>
      </c>
      <c r="B23" s="17">
        <v>34290942.780000001</v>
      </c>
      <c r="C23" s="17">
        <v>18418728.100000001</v>
      </c>
      <c r="D23" s="17">
        <f t="shared" si="0"/>
        <v>52709670.880000003</v>
      </c>
      <c r="E23" s="21">
        <v>42765788.469999999</v>
      </c>
      <c r="F23" s="17">
        <v>42765788.469999999</v>
      </c>
      <c r="G23" s="17">
        <f t="shared" si="1"/>
        <v>9943882.4100000039</v>
      </c>
      <c r="H23" s="34">
        <v>3100</v>
      </c>
    </row>
    <row r="24" spans="1:8" ht="15" customHeight="1" x14ac:dyDescent="0.2">
      <c r="A24" s="29" t="s">
        <v>76</v>
      </c>
      <c r="B24" s="17">
        <v>7510303.8799999999</v>
      </c>
      <c r="C24" s="17">
        <v>2738544.34</v>
      </c>
      <c r="D24" s="17">
        <f t="shared" si="0"/>
        <v>10248848.219999999</v>
      </c>
      <c r="E24" s="21">
        <v>4502028.9000000004</v>
      </c>
      <c r="F24" s="17">
        <v>4502028.9000000004</v>
      </c>
      <c r="G24" s="17">
        <f t="shared" si="1"/>
        <v>5746819.3199999984</v>
      </c>
      <c r="H24" s="34">
        <v>3200</v>
      </c>
    </row>
    <row r="25" spans="1:8" ht="15" customHeight="1" x14ac:dyDescent="0.2">
      <c r="A25" s="29" t="s">
        <v>77</v>
      </c>
      <c r="B25" s="17">
        <v>26105637.98</v>
      </c>
      <c r="C25" s="17">
        <v>33137133.93</v>
      </c>
      <c r="D25" s="17">
        <f t="shared" si="0"/>
        <v>59242771.909999996</v>
      </c>
      <c r="E25" s="21">
        <v>11427158.810000001</v>
      </c>
      <c r="F25" s="17">
        <v>11416254.810000001</v>
      </c>
      <c r="G25" s="17">
        <f t="shared" si="1"/>
        <v>47815613.099999994</v>
      </c>
      <c r="H25" s="34">
        <v>3300</v>
      </c>
    </row>
    <row r="26" spans="1:8" ht="15" customHeight="1" x14ac:dyDescent="0.2">
      <c r="A26" s="29" t="s">
        <v>78</v>
      </c>
      <c r="B26" s="17">
        <v>7900000</v>
      </c>
      <c r="C26" s="17">
        <v>-290616.74</v>
      </c>
      <c r="D26" s="17">
        <f t="shared" si="0"/>
        <v>7609383.2599999998</v>
      </c>
      <c r="E26" s="21">
        <v>6184817.5700000003</v>
      </c>
      <c r="F26" s="17">
        <v>6184817.5700000003</v>
      </c>
      <c r="G26" s="17">
        <f t="shared" si="1"/>
        <v>1424565.6899999995</v>
      </c>
      <c r="H26" s="34">
        <v>3400</v>
      </c>
    </row>
    <row r="27" spans="1:8" ht="15" customHeight="1" x14ac:dyDescent="0.2">
      <c r="A27" s="29" t="s">
        <v>79</v>
      </c>
      <c r="B27" s="17">
        <v>18964783.809999999</v>
      </c>
      <c r="C27" s="17">
        <v>4346473.74</v>
      </c>
      <c r="D27" s="17">
        <f t="shared" si="0"/>
        <v>23311257.549999997</v>
      </c>
      <c r="E27" s="21">
        <v>16728808.800000001</v>
      </c>
      <c r="F27" s="17">
        <v>16728808.800000001</v>
      </c>
      <c r="G27" s="17">
        <f t="shared" si="1"/>
        <v>6582448.7499999963</v>
      </c>
      <c r="H27" s="34">
        <v>3500</v>
      </c>
    </row>
    <row r="28" spans="1:8" ht="15" customHeight="1" x14ac:dyDescent="0.2">
      <c r="A28" s="29" t="s">
        <v>126</v>
      </c>
      <c r="B28" s="17">
        <v>9165708.8000000007</v>
      </c>
      <c r="C28" s="17">
        <v>87390</v>
      </c>
      <c r="D28" s="17">
        <f t="shared" si="0"/>
        <v>9253098.8000000007</v>
      </c>
      <c r="E28" s="21">
        <v>2982954.28</v>
      </c>
      <c r="F28" s="17">
        <v>2982954.28</v>
      </c>
      <c r="G28" s="17">
        <f t="shared" si="1"/>
        <v>6270144.5200000014</v>
      </c>
      <c r="H28" s="34">
        <v>3600</v>
      </c>
    </row>
    <row r="29" spans="1:8" ht="15" customHeight="1" x14ac:dyDescent="0.2">
      <c r="A29" s="29" t="s">
        <v>80</v>
      </c>
      <c r="B29" s="17">
        <v>1148335.01</v>
      </c>
      <c r="C29" s="17">
        <v>110000</v>
      </c>
      <c r="D29" s="17">
        <f t="shared" si="0"/>
        <v>1258335.01</v>
      </c>
      <c r="E29" s="21">
        <v>286761.23</v>
      </c>
      <c r="F29" s="17">
        <v>252178.07</v>
      </c>
      <c r="G29" s="17">
        <f t="shared" si="1"/>
        <v>971573.78</v>
      </c>
      <c r="H29" s="34">
        <v>3700</v>
      </c>
    </row>
    <row r="30" spans="1:8" ht="15" customHeight="1" x14ac:dyDescent="0.2">
      <c r="A30" s="29" t="s">
        <v>81</v>
      </c>
      <c r="B30" s="17">
        <v>10602352</v>
      </c>
      <c r="C30" s="17">
        <v>4743836</v>
      </c>
      <c r="D30" s="17">
        <f t="shared" si="0"/>
        <v>15346188</v>
      </c>
      <c r="E30" s="21">
        <v>11839160.6</v>
      </c>
      <c r="F30" s="17">
        <v>11839160.6</v>
      </c>
      <c r="G30" s="17">
        <f t="shared" si="1"/>
        <v>3507027.4000000004</v>
      </c>
      <c r="H30" s="34">
        <v>3800</v>
      </c>
    </row>
    <row r="31" spans="1:8" ht="15" customHeight="1" x14ac:dyDescent="0.2">
      <c r="A31" s="29" t="s">
        <v>18</v>
      </c>
      <c r="B31" s="17">
        <v>20127209.039999999</v>
      </c>
      <c r="C31" s="17">
        <v>2225999</v>
      </c>
      <c r="D31" s="17">
        <f t="shared" si="0"/>
        <v>22353208.039999999</v>
      </c>
      <c r="E31" s="21">
        <v>12483942.039999999</v>
      </c>
      <c r="F31" s="17">
        <v>12483942.039999999</v>
      </c>
      <c r="G31" s="17">
        <f t="shared" si="1"/>
        <v>9869266</v>
      </c>
      <c r="H31" s="34">
        <v>3900</v>
      </c>
    </row>
    <row r="32" spans="1:8" ht="15" customHeight="1" x14ac:dyDescent="0.2">
      <c r="A32" s="30" t="s">
        <v>118</v>
      </c>
      <c r="B32" s="16">
        <f>SUM(B33:B41)</f>
        <v>153489615.72999999</v>
      </c>
      <c r="C32" s="16">
        <f>SUM(C33:C41)</f>
        <v>6499316.7299999995</v>
      </c>
      <c r="D32" s="16">
        <f t="shared" si="0"/>
        <v>159988932.45999998</v>
      </c>
      <c r="E32" s="20">
        <f>SUM(E33:E41)</f>
        <v>112315845.17999999</v>
      </c>
      <c r="F32" s="16">
        <f>SUM(F33:F41)</f>
        <v>112315845.17999999</v>
      </c>
      <c r="G32" s="16">
        <f t="shared" si="1"/>
        <v>47673087.279999986</v>
      </c>
      <c r="H32" s="35">
        <v>0</v>
      </c>
    </row>
    <row r="33" spans="1:8" ht="15" customHeight="1" x14ac:dyDescent="0.2">
      <c r="A33" s="29" t="s">
        <v>82</v>
      </c>
      <c r="B33" s="17">
        <v>0</v>
      </c>
      <c r="C33" s="17">
        <v>1200000</v>
      </c>
      <c r="D33" s="17">
        <f t="shared" si="0"/>
        <v>1200000</v>
      </c>
      <c r="E33" s="21">
        <v>1200000</v>
      </c>
      <c r="F33" s="17">
        <v>1200000</v>
      </c>
      <c r="G33" s="17">
        <f t="shared" si="1"/>
        <v>0</v>
      </c>
      <c r="H33" s="34">
        <v>4100</v>
      </c>
    </row>
    <row r="34" spans="1:8" ht="15" customHeight="1" x14ac:dyDescent="0.2">
      <c r="A34" s="29" t="s">
        <v>83</v>
      </c>
      <c r="B34" s="17">
        <v>94486943.739999995</v>
      </c>
      <c r="C34" s="17">
        <v>4075604.93</v>
      </c>
      <c r="D34" s="17">
        <f t="shared" si="0"/>
        <v>98562548.670000002</v>
      </c>
      <c r="E34" s="21">
        <v>73305565.549999997</v>
      </c>
      <c r="F34" s="17">
        <v>73305565.549999997</v>
      </c>
      <c r="G34" s="17">
        <f t="shared" si="1"/>
        <v>25256983.120000005</v>
      </c>
      <c r="H34" s="34">
        <v>4200</v>
      </c>
    </row>
    <row r="35" spans="1:8" ht="15" customHeight="1" x14ac:dyDescent="0.2">
      <c r="A35" s="29" t="s">
        <v>84</v>
      </c>
      <c r="B35" s="17">
        <v>23850000</v>
      </c>
      <c r="C35" s="17">
        <v>-566388.19999999995</v>
      </c>
      <c r="D35" s="17">
        <f t="shared" si="0"/>
        <v>23283611.800000001</v>
      </c>
      <c r="E35" s="21">
        <v>8366960</v>
      </c>
      <c r="F35" s="17">
        <v>8366960</v>
      </c>
      <c r="G35" s="17">
        <f t="shared" si="1"/>
        <v>14916651.800000001</v>
      </c>
      <c r="H35" s="34">
        <v>4300</v>
      </c>
    </row>
    <row r="36" spans="1:8" ht="15" customHeight="1" x14ac:dyDescent="0.2">
      <c r="A36" s="29" t="s">
        <v>85</v>
      </c>
      <c r="B36" s="17">
        <v>35152671.990000002</v>
      </c>
      <c r="C36" s="17">
        <v>1790100</v>
      </c>
      <c r="D36" s="17">
        <f t="shared" si="0"/>
        <v>36942771.990000002</v>
      </c>
      <c r="E36" s="21">
        <v>29443319.629999999</v>
      </c>
      <c r="F36" s="17">
        <v>29443319.629999999</v>
      </c>
      <c r="G36" s="17">
        <f t="shared" si="1"/>
        <v>7499452.3600000031</v>
      </c>
      <c r="H36" s="34">
        <v>4400</v>
      </c>
    </row>
    <row r="37" spans="1:8" ht="15" customHeight="1" x14ac:dyDescent="0.2">
      <c r="A37" s="29" t="s">
        <v>39</v>
      </c>
      <c r="B37" s="17">
        <v>0</v>
      </c>
      <c r="C37" s="17">
        <v>0</v>
      </c>
      <c r="D37" s="17">
        <f t="shared" si="0"/>
        <v>0</v>
      </c>
      <c r="E37" s="21">
        <v>0</v>
      </c>
      <c r="F37" s="17">
        <v>0</v>
      </c>
      <c r="G37" s="17">
        <f t="shared" si="1"/>
        <v>0</v>
      </c>
      <c r="H37" s="34">
        <v>4500</v>
      </c>
    </row>
    <row r="38" spans="1:8" ht="15" customHeight="1" x14ac:dyDescent="0.2">
      <c r="A38" s="29" t="s">
        <v>86</v>
      </c>
      <c r="B38" s="17">
        <v>0</v>
      </c>
      <c r="C38" s="17">
        <v>0</v>
      </c>
      <c r="D38" s="17">
        <f t="shared" si="0"/>
        <v>0</v>
      </c>
      <c r="E38" s="21">
        <v>0</v>
      </c>
      <c r="F38" s="17">
        <v>0</v>
      </c>
      <c r="G38" s="17">
        <f t="shared" si="1"/>
        <v>0</v>
      </c>
      <c r="H38" s="34">
        <v>4600</v>
      </c>
    </row>
    <row r="39" spans="1:8" ht="15" customHeight="1" x14ac:dyDescent="0.2">
      <c r="A39" s="29" t="s">
        <v>87</v>
      </c>
      <c r="B39" s="17">
        <v>0</v>
      </c>
      <c r="C39" s="17">
        <v>0</v>
      </c>
      <c r="D39" s="17">
        <f t="shared" si="0"/>
        <v>0</v>
      </c>
      <c r="E39" s="21">
        <v>0</v>
      </c>
      <c r="F39" s="17">
        <v>0</v>
      </c>
      <c r="G39" s="17">
        <f t="shared" si="1"/>
        <v>0</v>
      </c>
      <c r="H39" s="34">
        <v>4700</v>
      </c>
    </row>
    <row r="40" spans="1:8" ht="15" customHeight="1" x14ac:dyDescent="0.2">
      <c r="A40" s="29" t="s">
        <v>35</v>
      </c>
      <c r="B40" s="17">
        <v>0</v>
      </c>
      <c r="C40" s="17">
        <v>0</v>
      </c>
      <c r="D40" s="17">
        <f t="shared" si="0"/>
        <v>0</v>
      </c>
      <c r="E40" s="21">
        <v>0</v>
      </c>
      <c r="F40" s="17">
        <v>0</v>
      </c>
      <c r="G40" s="17">
        <f t="shared" si="1"/>
        <v>0</v>
      </c>
      <c r="H40" s="34">
        <v>4800</v>
      </c>
    </row>
    <row r="41" spans="1:8" ht="15" customHeight="1" x14ac:dyDescent="0.2">
      <c r="A41" s="29" t="s">
        <v>88</v>
      </c>
      <c r="B41" s="17">
        <v>0</v>
      </c>
      <c r="C41" s="17">
        <v>0</v>
      </c>
      <c r="D41" s="17">
        <f t="shared" si="0"/>
        <v>0</v>
      </c>
      <c r="E41" s="21">
        <v>0</v>
      </c>
      <c r="F41" s="17">
        <v>0</v>
      </c>
      <c r="G41" s="17">
        <f t="shared" si="1"/>
        <v>0</v>
      </c>
      <c r="H41" s="34">
        <v>4900</v>
      </c>
    </row>
    <row r="42" spans="1:8" ht="15" customHeight="1" x14ac:dyDescent="0.2">
      <c r="A42" s="30" t="s">
        <v>119</v>
      </c>
      <c r="B42" s="16">
        <f>SUM(B43:B51)</f>
        <v>19876026.879999999</v>
      </c>
      <c r="C42" s="16">
        <f>SUM(C43:C51)</f>
        <v>93678407.149999991</v>
      </c>
      <c r="D42" s="16">
        <f t="shared" si="0"/>
        <v>113554434.02999999</v>
      </c>
      <c r="E42" s="20">
        <f>SUM(E43:E51)</f>
        <v>38970903.419999994</v>
      </c>
      <c r="F42" s="16">
        <f>SUM(F43:F51)</f>
        <v>38970903.419999994</v>
      </c>
      <c r="G42" s="16">
        <f t="shared" si="1"/>
        <v>74583530.609999985</v>
      </c>
      <c r="H42" s="35">
        <v>0</v>
      </c>
    </row>
    <row r="43" spans="1:8" ht="15" customHeight="1" x14ac:dyDescent="0.2">
      <c r="A43" s="31" t="s">
        <v>89</v>
      </c>
      <c r="B43" s="17">
        <v>4087124</v>
      </c>
      <c r="C43" s="17">
        <v>869752.53</v>
      </c>
      <c r="D43" s="17">
        <f t="shared" si="0"/>
        <v>4956876.53</v>
      </c>
      <c r="E43" s="21">
        <v>3732335.48</v>
      </c>
      <c r="F43" s="17">
        <v>3732335.48</v>
      </c>
      <c r="G43" s="17">
        <f t="shared" si="1"/>
        <v>1224541.0500000003</v>
      </c>
      <c r="H43" s="34">
        <v>5100</v>
      </c>
    </row>
    <row r="44" spans="1:8" ht="15" customHeight="1" x14ac:dyDescent="0.2">
      <c r="A44" s="29" t="s">
        <v>90</v>
      </c>
      <c r="B44" s="17">
        <v>746181.09</v>
      </c>
      <c r="C44" s="17">
        <v>9124600</v>
      </c>
      <c r="D44" s="17">
        <f t="shared" si="0"/>
        <v>9870781.0899999999</v>
      </c>
      <c r="E44" s="21">
        <v>6150751.96</v>
      </c>
      <c r="F44" s="17">
        <v>6150751.96</v>
      </c>
      <c r="G44" s="17">
        <f t="shared" si="1"/>
        <v>3720029.13</v>
      </c>
      <c r="H44" s="34">
        <v>5200</v>
      </c>
    </row>
    <row r="45" spans="1:8" ht="15" customHeight="1" x14ac:dyDescent="0.2">
      <c r="A45" s="29" t="s">
        <v>91</v>
      </c>
      <c r="B45" s="17">
        <v>634497.30000000005</v>
      </c>
      <c r="C45" s="17">
        <v>0</v>
      </c>
      <c r="D45" s="17">
        <f t="shared" si="0"/>
        <v>634497.30000000005</v>
      </c>
      <c r="E45" s="21">
        <v>464000</v>
      </c>
      <c r="F45" s="17">
        <v>464000</v>
      </c>
      <c r="G45" s="17">
        <f t="shared" si="1"/>
        <v>170497.30000000005</v>
      </c>
      <c r="H45" s="34">
        <v>5300</v>
      </c>
    </row>
    <row r="46" spans="1:8" ht="15" customHeight="1" x14ac:dyDescent="0.2">
      <c r="A46" s="29" t="s">
        <v>92</v>
      </c>
      <c r="B46" s="17">
        <v>0</v>
      </c>
      <c r="C46" s="17">
        <v>46814870.710000001</v>
      </c>
      <c r="D46" s="17">
        <f t="shared" si="0"/>
        <v>46814870.710000001</v>
      </c>
      <c r="E46" s="21">
        <v>18162173.390000001</v>
      </c>
      <c r="F46" s="17">
        <v>18162173.390000001</v>
      </c>
      <c r="G46" s="17">
        <f t="shared" si="1"/>
        <v>28652697.32</v>
      </c>
      <c r="H46" s="34">
        <v>5400</v>
      </c>
    </row>
    <row r="47" spans="1:8" ht="15" customHeight="1" x14ac:dyDescent="0.2">
      <c r="A47" s="29" t="s">
        <v>93</v>
      </c>
      <c r="B47" s="17">
        <v>1342973.35</v>
      </c>
      <c r="C47" s="17">
        <v>6773026.6500000004</v>
      </c>
      <c r="D47" s="17">
        <f t="shared" si="0"/>
        <v>8116000</v>
      </c>
      <c r="E47" s="21">
        <v>6783836.0499999998</v>
      </c>
      <c r="F47" s="17">
        <v>6783836.0499999998</v>
      </c>
      <c r="G47" s="17">
        <f t="shared" si="1"/>
        <v>1332163.9500000002</v>
      </c>
      <c r="H47" s="34">
        <v>5500</v>
      </c>
    </row>
    <row r="48" spans="1:8" ht="15" customHeight="1" x14ac:dyDescent="0.2">
      <c r="A48" s="29" t="s">
        <v>94</v>
      </c>
      <c r="B48" s="17">
        <v>2208703.44</v>
      </c>
      <c r="C48" s="17">
        <v>31470549.52</v>
      </c>
      <c r="D48" s="17">
        <f t="shared" si="0"/>
        <v>33679252.960000001</v>
      </c>
      <c r="E48" s="21">
        <v>1777806.54</v>
      </c>
      <c r="F48" s="17">
        <v>1777806.54</v>
      </c>
      <c r="G48" s="17">
        <f t="shared" si="1"/>
        <v>31901446.420000002</v>
      </c>
      <c r="H48" s="34">
        <v>5600</v>
      </c>
    </row>
    <row r="49" spans="1:8" ht="15" customHeight="1" x14ac:dyDescent="0.2">
      <c r="A49" s="29" t="s">
        <v>95</v>
      </c>
      <c r="B49" s="17">
        <v>0</v>
      </c>
      <c r="C49" s="17">
        <v>0</v>
      </c>
      <c r="D49" s="17">
        <f t="shared" si="0"/>
        <v>0</v>
      </c>
      <c r="E49" s="21">
        <v>0</v>
      </c>
      <c r="F49" s="17">
        <v>0</v>
      </c>
      <c r="G49" s="17">
        <f t="shared" si="1"/>
        <v>0</v>
      </c>
      <c r="H49" s="34">
        <v>5700</v>
      </c>
    </row>
    <row r="50" spans="1:8" ht="15" customHeight="1" x14ac:dyDescent="0.2">
      <c r="A50" s="29" t="s">
        <v>96</v>
      </c>
      <c r="B50" s="17">
        <v>10000000</v>
      </c>
      <c r="C50" s="17">
        <v>-5674392.2599999998</v>
      </c>
      <c r="D50" s="17">
        <f t="shared" si="0"/>
        <v>4325607.74</v>
      </c>
      <c r="E50" s="21">
        <v>0</v>
      </c>
      <c r="F50" s="17">
        <v>0</v>
      </c>
      <c r="G50" s="17">
        <f t="shared" si="1"/>
        <v>4325607.74</v>
      </c>
      <c r="H50" s="34">
        <v>5800</v>
      </c>
    </row>
    <row r="51" spans="1:8" ht="15" customHeight="1" x14ac:dyDescent="0.2">
      <c r="A51" s="29" t="s">
        <v>97</v>
      </c>
      <c r="B51" s="17">
        <v>856547.7</v>
      </c>
      <c r="C51" s="17">
        <v>4300000</v>
      </c>
      <c r="D51" s="17">
        <f t="shared" si="0"/>
        <v>5156547.7</v>
      </c>
      <c r="E51" s="21">
        <v>1900000</v>
      </c>
      <c r="F51" s="17">
        <v>1900000</v>
      </c>
      <c r="G51" s="17">
        <f t="shared" si="1"/>
        <v>3256547.7</v>
      </c>
      <c r="H51" s="34">
        <v>5900</v>
      </c>
    </row>
    <row r="52" spans="1:8" ht="15" customHeight="1" x14ac:dyDescent="0.2">
      <c r="A52" s="30" t="s">
        <v>59</v>
      </c>
      <c r="B52" s="16">
        <f>SUM(B53:B55)</f>
        <v>162958106.09999999</v>
      </c>
      <c r="C52" s="16">
        <f>SUM(C53:C55)</f>
        <v>70685269.870000005</v>
      </c>
      <c r="D52" s="16">
        <f t="shared" si="0"/>
        <v>233643375.97</v>
      </c>
      <c r="E52" s="20">
        <f>SUM(E53:E55)</f>
        <v>63935666.729999997</v>
      </c>
      <c r="F52" s="16">
        <f>SUM(F53:F55)</f>
        <v>63935666.729999997</v>
      </c>
      <c r="G52" s="16">
        <f t="shared" si="1"/>
        <v>169707709.24000001</v>
      </c>
      <c r="H52" s="35">
        <v>0</v>
      </c>
    </row>
    <row r="53" spans="1:8" ht="15" customHeight="1" x14ac:dyDescent="0.2">
      <c r="A53" s="29" t="s">
        <v>98</v>
      </c>
      <c r="B53" s="17">
        <v>162958106.09999999</v>
      </c>
      <c r="C53" s="17">
        <v>17033499.16</v>
      </c>
      <c r="D53" s="17">
        <f t="shared" si="0"/>
        <v>179991605.25999999</v>
      </c>
      <c r="E53" s="21">
        <v>63935666.729999997</v>
      </c>
      <c r="F53" s="17">
        <v>63935666.729999997</v>
      </c>
      <c r="G53" s="17">
        <f t="shared" si="1"/>
        <v>116055938.53</v>
      </c>
      <c r="H53" s="34">
        <v>6100</v>
      </c>
    </row>
    <row r="54" spans="1:8" ht="15" customHeight="1" x14ac:dyDescent="0.2">
      <c r="A54" s="29" t="s">
        <v>99</v>
      </c>
      <c r="B54" s="17">
        <v>0</v>
      </c>
      <c r="C54" s="17">
        <v>53651770.710000001</v>
      </c>
      <c r="D54" s="17">
        <f t="shared" si="0"/>
        <v>53651770.710000001</v>
      </c>
      <c r="E54" s="21">
        <v>0</v>
      </c>
      <c r="F54" s="17">
        <v>0</v>
      </c>
      <c r="G54" s="17">
        <f t="shared" si="1"/>
        <v>53651770.710000001</v>
      </c>
      <c r="H54" s="34">
        <v>6200</v>
      </c>
    </row>
    <row r="55" spans="1:8" ht="15" customHeight="1" x14ac:dyDescent="0.2">
      <c r="A55" s="29" t="s">
        <v>100</v>
      </c>
      <c r="B55" s="17">
        <v>0</v>
      </c>
      <c r="C55" s="17">
        <v>0</v>
      </c>
      <c r="D55" s="17">
        <f t="shared" si="0"/>
        <v>0</v>
      </c>
      <c r="E55" s="21">
        <v>0</v>
      </c>
      <c r="F55" s="17">
        <v>0</v>
      </c>
      <c r="G55" s="17">
        <f t="shared" si="1"/>
        <v>0</v>
      </c>
      <c r="H55" s="34">
        <v>6300</v>
      </c>
    </row>
    <row r="56" spans="1:8" ht="15" customHeight="1" x14ac:dyDescent="0.2">
      <c r="A56" s="30" t="s">
        <v>120</v>
      </c>
      <c r="B56" s="16">
        <f>SUM(B57:B63)</f>
        <v>10000000</v>
      </c>
      <c r="C56" s="16">
        <f>SUM(C57:C63)</f>
        <v>-2908221.4</v>
      </c>
      <c r="D56" s="16">
        <f t="shared" si="0"/>
        <v>7091778.5999999996</v>
      </c>
      <c r="E56" s="20">
        <f>SUM(E57:E63)</f>
        <v>0</v>
      </c>
      <c r="F56" s="16">
        <f>SUM(F57:F63)</f>
        <v>0</v>
      </c>
      <c r="G56" s="16">
        <f t="shared" si="1"/>
        <v>7091778.5999999996</v>
      </c>
      <c r="H56" s="35">
        <v>0</v>
      </c>
    </row>
    <row r="57" spans="1:8" ht="15" customHeight="1" x14ac:dyDescent="0.2">
      <c r="A57" s="29" t="s">
        <v>127</v>
      </c>
      <c r="B57" s="17">
        <v>0</v>
      </c>
      <c r="C57" s="17">
        <v>0</v>
      </c>
      <c r="D57" s="17">
        <f t="shared" si="0"/>
        <v>0</v>
      </c>
      <c r="E57" s="21">
        <v>0</v>
      </c>
      <c r="F57" s="17">
        <v>0</v>
      </c>
      <c r="G57" s="17">
        <f t="shared" si="1"/>
        <v>0</v>
      </c>
      <c r="H57" s="34">
        <v>7100</v>
      </c>
    </row>
    <row r="58" spans="1:8" ht="15" customHeight="1" x14ac:dyDescent="0.2">
      <c r="A58" s="29" t="s">
        <v>101</v>
      </c>
      <c r="B58" s="17">
        <v>0</v>
      </c>
      <c r="C58" s="17">
        <v>0</v>
      </c>
      <c r="D58" s="17">
        <f t="shared" si="0"/>
        <v>0</v>
      </c>
      <c r="E58" s="21">
        <v>0</v>
      </c>
      <c r="F58" s="17">
        <v>0</v>
      </c>
      <c r="G58" s="17">
        <f t="shared" si="1"/>
        <v>0</v>
      </c>
      <c r="H58" s="34">
        <v>7200</v>
      </c>
    </row>
    <row r="59" spans="1:8" ht="15" customHeight="1" x14ac:dyDescent="0.2">
      <c r="A59" s="29" t="s">
        <v>102</v>
      </c>
      <c r="B59" s="17">
        <v>0</v>
      </c>
      <c r="C59" s="17">
        <v>0</v>
      </c>
      <c r="D59" s="17">
        <f t="shared" si="0"/>
        <v>0</v>
      </c>
      <c r="E59" s="21">
        <v>0</v>
      </c>
      <c r="F59" s="17">
        <v>0</v>
      </c>
      <c r="G59" s="17">
        <f t="shared" si="1"/>
        <v>0</v>
      </c>
      <c r="H59" s="34">
        <v>7300</v>
      </c>
    </row>
    <row r="60" spans="1:8" ht="15" customHeight="1" x14ac:dyDescent="0.2">
      <c r="A60" s="29" t="s">
        <v>103</v>
      </c>
      <c r="B60" s="17">
        <v>0</v>
      </c>
      <c r="C60" s="17">
        <v>0</v>
      </c>
      <c r="D60" s="17">
        <f t="shared" si="0"/>
        <v>0</v>
      </c>
      <c r="E60" s="21">
        <v>0</v>
      </c>
      <c r="F60" s="17">
        <v>0</v>
      </c>
      <c r="G60" s="17">
        <f t="shared" si="1"/>
        <v>0</v>
      </c>
      <c r="H60" s="34">
        <v>7400</v>
      </c>
    </row>
    <row r="61" spans="1:8" ht="15" customHeight="1" x14ac:dyDescent="0.2">
      <c r="A61" s="29" t="s">
        <v>104</v>
      </c>
      <c r="B61" s="17">
        <v>0</v>
      </c>
      <c r="C61" s="17">
        <v>0</v>
      </c>
      <c r="D61" s="17">
        <f t="shared" si="0"/>
        <v>0</v>
      </c>
      <c r="E61" s="21">
        <v>0</v>
      </c>
      <c r="F61" s="17">
        <v>0</v>
      </c>
      <c r="G61" s="17">
        <f t="shared" si="1"/>
        <v>0</v>
      </c>
      <c r="H61" s="34">
        <v>7500</v>
      </c>
    </row>
    <row r="62" spans="1:8" ht="15" customHeight="1" x14ac:dyDescent="0.2">
      <c r="A62" s="29" t="s">
        <v>105</v>
      </c>
      <c r="B62" s="17">
        <v>0</v>
      </c>
      <c r="C62" s="17">
        <v>0</v>
      </c>
      <c r="D62" s="17">
        <f t="shared" si="0"/>
        <v>0</v>
      </c>
      <c r="E62" s="21">
        <v>0</v>
      </c>
      <c r="F62" s="17">
        <v>0</v>
      </c>
      <c r="G62" s="17">
        <f t="shared" si="1"/>
        <v>0</v>
      </c>
      <c r="H62" s="34">
        <v>7600</v>
      </c>
    </row>
    <row r="63" spans="1:8" ht="15" customHeight="1" x14ac:dyDescent="0.2">
      <c r="A63" s="29" t="s">
        <v>106</v>
      </c>
      <c r="B63" s="17">
        <v>10000000</v>
      </c>
      <c r="C63" s="17">
        <v>-2908221.4</v>
      </c>
      <c r="D63" s="17">
        <f t="shared" si="0"/>
        <v>7091778.5999999996</v>
      </c>
      <c r="E63" s="21">
        <v>0</v>
      </c>
      <c r="F63" s="17">
        <v>0</v>
      </c>
      <c r="G63" s="17">
        <f t="shared" si="1"/>
        <v>7091778.5999999996</v>
      </c>
      <c r="H63" s="34">
        <v>7900</v>
      </c>
    </row>
    <row r="64" spans="1:8" ht="15" customHeight="1" x14ac:dyDescent="0.2">
      <c r="A64" s="30" t="s">
        <v>121</v>
      </c>
      <c r="B64" s="16">
        <f>SUM(B65:B67)</f>
        <v>0</v>
      </c>
      <c r="C64" s="16">
        <f>SUM(C65:C67)</f>
        <v>0</v>
      </c>
      <c r="D64" s="16">
        <f t="shared" si="0"/>
        <v>0</v>
      </c>
      <c r="E64" s="20">
        <f>SUM(E65:E67)</f>
        <v>0</v>
      </c>
      <c r="F64" s="16">
        <f>SUM(F65:F67)</f>
        <v>0</v>
      </c>
      <c r="G64" s="16">
        <f t="shared" si="1"/>
        <v>0</v>
      </c>
      <c r="H64" s="35">
        <v>0</v>
      </c>
    </row>
    <row r="65" spans="1:8" ht="15" customHeight="1" x14ac:dyDescent="0.2">
      <c r="A65" s="29" t="s">
        <v>36</v>
      </c>
      <c r="B65" s="17">
        <v>0</v>
      </c>
      <c r="C65" s="17">
        <v>0</v>
      </c>
      <c r="D65" s="17">
        <f t="shared" si="0"/>
        <v>0</v>
      </c>
      <c r="E65" s="21">
        <v>0</v>
      </c>
      <c r="F65" s="17">
        <v>0</v>
      </c>
      <c r="G65" s="17">
        <f t="shared" si="1"/>
        <v>0</v>
      </c>
      <c r="H65" s="34">
        <v>8100</v>
      </c>
    </row>
    <row r="66" spans="1:8" ht="15" customHeight="1" x14ac:dyDescent="0.2">
      <c r="A66" s="29" t="s">
        <v>37</v>
      </c>
      <c r="B66" s="17">
        <v>0</v>
      </c>
      <c r="C66" s="17">
        <v>0</v>
      </c>
      <c r="D66" s="17">
        <f t="shared" si="0"/>
        <v>0</v>
      </c>
      <c r="E66" s="21">
        <v>0</v>
      </c>
      <c r="F66" s="17">
        <v>0</v>
      </c>
      <c r="G66" s="17">
        <f t="shared" si="1"/>
        <v>0</v>
      </c>
      <c r="H66" s="34">
        <v>8300</v>
      </c>
    </row>
    <row r="67" spans="1:8" ht="15" customHeight="1" x14ac:dyDescent="0.2">
      <c r="A67" s="29" t="s">
        <v>38</v>
      </c>
      <c r="B67" s="17">
        <v>0</v>
      </c>
      <c r="C67" s="17">
        <v>0</v>
      </c>
      <c r="D67" s="17">
        <f t="shared" si="0"/>
        <v>0</v>
      </c>
      <c r="E67" s="21">
        <v>0</v>
      </c>
      <c r="F67" s="17">
        <v>0</v>
      </c>
      <c r="G67" s="17">
        <f t="shared" si="1"/>
        <v>0</v>
      </c>
      <c r="H67" s="34">
        <v>8500</v>
      </c>
    </row>
    <row r="68" spans="1:8" ht="15" customHeight="1" x14ac:dyDescent="0.2">
      <c r="A68" s="30" t="s">
        <v>60</v>
      </c>
      <c r="B68" s="16">
        <f>SUM(B69:B75)</f>
        <v>15750000</v>
      </c>
      <c r="C68" s="16">
        <f>SUM(C69:C75)</f>
        <v>0</v>
      </c>
      <c r="D68" s="16">
        <f t="shared" si="0"/>
        <v>15750000</v>
      </c>
      <c r="E68" s="20">
        <f>SUM(E69:E75)</f>
        <v>10897125.779999999</v>
      </c>
      <c r="F68" s="16">
        <f>SUM(F69:F75)</f>
        <v>10897125.779999999</v>
      </c>
      <c r="G68" s="16">
        <f t="shared" si="1"/>
        <v>4852874.2200000007</v>
      </c>
      <c r="H68" s="35">
        <v>0</v>
      </c>
    </row>
    <row r="69" spans="1:8" ht="15" customHeight="1" x14ac:dyDescent="0.2">
      <c r="A69" s="29" t="s">
        <v>107</v>
      </c>
      <c r="B69" s="17">
        <v>8450000</v>
      </c>
      <c r="C69" s="17">
        <v>-401970.44</v>
      </c>
      <c r="D69" s="17">
        <f t="shared" ref="D69:D75" si="2">B69+C69</f>
        <v>8048029.5599999996</v>
      </c>
      <c r="E69" s="21">
        <v>6750233.7999999998</v>
      </c>
      <c r="F69" s="17">
        <v>6750233.7999999998</v>
      </c>
      <c r="G69" s="17">
        <f t="shared" ref="G69:G75" si="3">D69-E69</f>
        <v>1297795.7599999998</v>
      </c>
      <c r="H69" s="34">
        <v>9100</v>
      </c>
    </row>
    <row r="70" spans="1:8" ht="15" customHeight="1" x14ac:dyDescent="0.2">
      <c r="A70" s="29" t="s">
        <v>108</v>
      </c>
      <c r="B70" s="17">
        <v>7300000</v>
      </c>
      <c r="C70" s="17">
        <v>401970.44</v>
      </c>
      <c r="D70" s="17">
        <f t="shared" si="2"/>
        <v>7701970.4400000004</v>
      </c>
      <c r="E70" s="21">
        <v>4146891.98</v>
      </c>
      <c r="F70" s="17">
        <v>4146891.98</v>
      </c>
      <c r="G70" s="17">
        <f t="shared" si="3"/>
        <v>3555078.4600000004</v>
      </c>
      <c r="H70" s="34">
        <v>9200</v>
      </c>
    </row>
    <row r="71" spans="1:8" ht="15" customHeight="1" x14ac:dyDescent="0.2">
      <c r="A71" s="29" t="s">
        <v>109</v>
      </c>
      <c r="B71" s="17">
        <v>0</v>
      </c>
      <c r="C71" s="17">
        <v>0</v>
      </c>
      <c r="D71" s="17">
        <f t="shared" si="2"/>
        <v>0</v>
      </c>
      <c r="E71" s="21">
        <v>0</v>
      </c>
      <c r="F71" s="17">
        <v>0</v>
      </c>
      <c r="G71" s="17">
        <f t="shared" si="3"/>
        <v>0</v>
      </c>
      <c r="H71" s="34">
        <v>9300</v>
      </c>
    </row>
    <row r="72" spans="1:8" ht="15" customHeight="1" x14ac:dyDescent="0.2">
      <c r="A72" s="29" t="s">
        <v>110</v>
      </c>
      <c r="B72" s="17">
        <v>0</v>
      </c>
      <c r="C72" s="17">
        <v>0</v>
      </c>
      <c r="D72" s="17">
        <f t="shared" si="2"/>
        <v>0</v>
      </c>
      <c r="E72" s="21">
        <v>0</v>
      </c>
      <c r="F72" s="17">
        <v>0</v>
      </c>
      <c r="G72" s="17">
        <f t="shared" si="3"/>
        <v>0</v>
      </c>
      <c r="H72" s="34">
        <v>9400</v>
      </c>
    </row>
    <row r="73" spans="1:8" ht="15" customHeight="1" x14ac:dyDescent="0.2">
      <c r="A73" s="29" t="s">
        <v>111</v>
      </c>
      <c r="B73" s="17">
        <v>0</v>
      </c>
      <c r="C73" s="17">
        <v>0</v>
      </c>
      <c r="D73" s="17">
        <f t="shared" si="2"/>
        <v>0</v>
      </c>
      <c r="E73" s="21">
        <v>0</v>
      </c>
      <c r="F73" s="17">
        <v>0</v>
      </c>
      <c r="G73" s="17">
        <f t="shared" si="3"/>
        <v>0</v>
      </c>
      <c r="H73" s="34">
        <v>9500</v>
      </c>
    </row>
    <row r="74" spans="1:8" ht="15" customHeight="1" x14ac:dyDescent="0.2">
      <c r="A74" s="29" t="s">
        <v>112</v>
      </c>
      <c r="B74" s="17">
        <v>0</v>
      </c>
      <c r="C74" s="17">
        <v>0</v>
      </c>
      <c r="D74" s="17">
        <f t="shared" si="2"/>
        <v>0</v>
      </c>
      <c r="E74" s="21">
        <v>0</v>
      </c>
      <c r="F74" s="17">
        <v>0</v>
      </c>
      <c r="G74" s="17">
        <f t="shared" si="3"/>
        <v>0</v>
      </c>
      <c r="H74" s="34">
        <v>9600</v>
      </c>
    </row>
    <row r="75" spans="1:8" ht="15" customHeight="1" thickBot="1" x14ac:dyDescent="0.25">
      <c r="A75" s="32" t="s">
        <v>113</v>
      </c>
      <c r="B75" s="18">
        <v>0</v>
      </c>
      <c r="C75" s="18">
        <v>0</v>
      </c>
      <c r="D75" s="18">
        <f t="shared" si="2"/>
        <v>0</v>
      </c>
      <c r="E75" s="21">
        <v>0</v>
      </c>
      <c r="F75" s="18">
        <v>0</v>
      </c>
      <c r="G75" s="18">
        <f t="shared" si="3"/>
        <v>0</v>
      </c>
      <c r="H75" s="34">
        <v>9900</v>
      </c>
    </row>
    <row r="76" spans="1:8" ht="15" customHeight="1" thickBot="1" x14ac:dyDescent="0.25">
      <c r="A76" s="22" t="s">
        <v>122</v>
      </c>
      <c r="B76" s="23">
        <f t="shared" ref="B76:G76" si="4">SUM(B4+B12+B22+B32+B42+B52+B56+B64+B68)</f>
        <v>1110168831.4100001</v>
      </c>
      <c r="C76" s="23">
        <f t="shared" si="4"/>
        <v>241842338.39000002</v>
      </c>
      <c r="D76" s="23">
        <f t="shared" si="4"/>
        <v>1352011169.8</v>
      </c>
      <c r="E76" s="23">
        <f t="shared" si="4"/>
        <v>702351629.38</v>
      </c>
      <c r="F76" s="23">
        <f t="shared" si="4"/>
        <v>702283142.21999991</v>
      </c>
      <c r="G76" s="23">
        <f t="shared" si="4"/>
        <v>649659540.41999996</v>
      </c>
    </row>
    <row r="78" spans="1:8" x14ac:dyDescent="0.2">
      <c r="A78" s="2" t="s">
        <v>115</v>
      </c>
    </row>
    <row r="83" spans="1:5" x14ac:dyDescent="0.2">
      <c r="A83" s="1"/>
      <c r="B83" s="1"/>
      <c r="C83" s="1"/>
      <c r="D83" s="1"/>
      <c r="E83" s="1"/>
    </row>
    <row r="84" spans="1:5" x14ac:dyDescent="0.2">
      <c r="A84" s="1"/>
      <c r="B84" s="1"/>
      <c r="C84" s="1"/>
      <c r="D84" s="1"/>
      <c r="E84" s="1"/>
    </row>
    <row r="85" spans="1:5" x14ac:dyDescent="0.2">
      <c r="A85" s="24" t="s">
        <v>158</v>
      </c>
      <c r="B85" s="24"/>
      <c r="C85" s="25" t="s">
        <v>159</v>
      </c>
      <c r="D85" s="25"/>
      <c r="E85" s="25"/>
    </row>
    <row r="86" spans="1:5" ht="15" x14ac:dyDescent="0.25">
      <c r="A86" s="26" t="s">
        <v>160</v>
      </c>
      <c r="B86" s="26"/>
      <c r="C86" s="27" t="s">
        <v>161</v>
      </c>
      <c r="D86" s="27"/>
      <c r="E86" s="27"/>
    </row>
    <row r="87" spans="1:5" ht="15" x14ac:dyDescent="0.25">
      <c r="A87" s="26" t="s">
        <v>162</v>
      </c>
      <c r="B87" s="26"/>
      <c r="C87" s="27" t="s">
        <v>163</v>
      </c>
      <c r="D87" s="27"/>
      <c r="E87" s="27"/>
    </row>
    <row r="88" spans="1:5" x14ac:dyDescent="0.2">
      <c r="A88" s="1"/>
      <c r="B88" s="1"/>
      <c r="C88" s="1"/>
      <c r="D88" s="1"/>
      <c r="E88" s="1"/>
    </row>
  </sheetData>
  <sheetProtection formatCells="0" formatColumns="0" formatRows="0" autoFilter="0"/>
  <mergeCells count="9">
    <mergeCell ref="A86:B86"/>
    <mergeCell ref="C86:E86"/>
    <mergeCell ref="A87:B87"/>
    <mergeCell ref="C87:E87"/>
    <mergeCell ref="A1:G1"/>
    <mergeCell ref="G2:G3"/>
    <mergeCell ref="B2:F2"/>
    <mergeCell ref="A85:B85"/>
    <mergeCell ref="C85:E85"/>
  </mergeCells>
  <printOptions horizontalCentered="1"/>
  <pageMargins left="0.31496062992125984" right="0.11811023622047245" top="0.35433070866141736" bottom="0.35433070866141736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showGridLines="0" workbookViewId="0">
      <selection activeCell="N15" sqref="N15"/>
    </sheetView>
  </sheetViews>
  <sheetFormatPr baseColWidth="10" defaultColWidth="12" defaultRowHeight="12.75" x14ac:dyDescent="0.2"/>
  <cols>
    <col min="1" max="1" width="59.33203125" style="2" customWidth="1"/>
    <col min="2" max="7" width="18.33203125" style="2" customWidth="1"/>
    <col min="8" max="16384" width="12" style="2"/>
  </cols>
  <sheetData>
    <row r="1" spans="1:7" ht="79.5" customHeight="1" thickBot="1" x14ac:dyDescent="0.25">
      <c r="A1" s="3" t="s">
        <v>157</v>
      </c>
      <c r="B1" s="4"/>
      <c r="C1" s="4"/>
      <c r="D1" s="4"/>
      <c r="E1" s="4"/>
      <c r="F1" s="4"/>
      <c r="G1" s="5"/>
    </row>
    <row r="2" spans="1:7" ht="18.75" customHeight="1" thickBot="1" x14ac:dyDescent="0.25">
      <c r="A2" s="6"/>
      <c r="B2" s="3" t="s">
        <v>56</v>
      </c>
      <c r="C2" s="4"/>
      <c r="D2" s="4"/>
      <c r="E2" s="4"/>
      <c r="F2" s="5"/>
      <c r="G2" s="9" t="s">
        <v>55</v>
      </c>
    </row>
    <row r="3" spans="1:7" ht="29.25" customHeight="1" thickBot="1" x14ac:dyDescent="0.25">
      <c r="A3" s="7" t="s">
        <v>50</v>
      </c>
      <c r="B3" s="8" t="s">
        <v>51</v>
      </c>
      <c r="C3" s="8" t="s">
        <v>114</v>
      </c>
      <c r="D3" s="8" t="s">
        <v>52</v>
      </c>
      <c r="E3" s="8" t="s">
        <v>53</v>
      </c>
      <c r="F3" s="8" t="s">
        <v>54</v>
      </c>
      <c r="G3" s="10"/>
    </row>
    <row r="4" spans="1:7" ht="15" customHeight="1" x14ac:dyDescent="0.2">
      <c r="A4" s="11"/>
      <c r="B4" s="15"/>
      <c r="C4" s="19"/>
      <c r="D4" s="15"/>
      <c r="E4" s="19"/>
      <c r="F4" s="15"/>
      <c r="G4" s="15"/>
    </row>
    <row r="5" spans="1:7" ht="15" customHeight="1" x14ac:dyDescent="0.2">
      <c r="A5" s="12" t="s">
        <v>15</v>
      </c>
      <c r="B5" s="16">
        <f t="shared" ref="B5:G5" si="0">SUM(B6:B13)</f>
        <v>553222660.33000004</v>
      </c>
      <c r="C5" s="20">
        <f t="shared" si="0"/>
        <v>83412880.289999992</v>
      </c>
      <c r="D5" s="16">
        <f t="shared" si="0"/>
        <v>636635540.62</v>
      </c>
      <c r="E5" s="20">
        <f t="shared" si="0"/>
        <v>356812163.20000005</v>
      </c>
      <c r="F5" s="16">
        <f t="shared" si="0"/>
        <v>356788776.20000005</v>
      </c>
      <c r="G5" s="16">
        <f t="shared" si="0"/>
        <v>279823377.42000002</v>
      </c>
    </row>
    <row r="6" spans="1:7" ht="15" customHeight="1" x14ac:dyDescent="0.2">
      <c r="A6" s="13" t="s">
        <v>40</v>
      </c>
      <c r="B6" s="17">
        <v>16276527.720000001</v>
      </c>
      <c r="C6" s="21">
        <v>0</v>
      </c>
      <c r="D6" s="17">
        <f>B6+C6</f>
        <v>16276527.720000001</v>
      </c>
      <c r="E6" s="21">
        <v>10950611.140000001</v>
      </c>
      <c r="F6" s="17">
        <v>10950611.140000001</v>
      </c>
      <c r="G6" s="17">
        <f>D6-E6</f>
        <v>5325916.58</v>
      </c>
    </row>
    <row r="7" spans="1:7" ht="15" customHeight="1" x14ac:dyDescent="0.2">
      <c r="A7" s="13" t="s">
        <v>16</v>
      </c>
      <c r="B7" s="17">
        <v>1039648.37</v>
      </c>
      <c r="C7" s="21">
        <v>22000</v>
      </c>
      <c r="D7" s="17">
        <f t="shared" ref="D7:D13" si="1">B7+C7</f>
        <v>1061648.3700000001</v>
      </c>
      <c r="E7" s="21">
        <v>656969.48</v>
      </c>
      <c r="F7" s="17">
        <v>656969.48</v>
      </c>
      <c r="G7" s="17">
        <f t="shared" ref="G7:G13" si="2">D7-E7</f>
        <v>404678.89000000013</v>
      </c>
    </row>
    <row r="8" spans="1:7" ht="15" customHeight="1" x14ac:dyDescent="0.2">
      <c r="A8" s="13" t="s">
        <v>116</v>
      </c>
      <c r="B8" s="17">
        <v>93868397.219999999</v>
      </c>
      <c r="C8" s="21">
        <v>10872969.59</v>
      </c>
      <c r="D8" s="17">
        <f t="shared" si="1"/>
        <v>104741366.81</v>
      </c>
      <c r="E8" s="21">
        <v>59158484.270000003</v>
      </c>
      <c r="F8" s="17">
        <v>59158097.270000003</v>
      </c>
      <c r="G8" s="17">
        <f t="shared" si="2"/>
        <v>45582882.539999999</v>
      </c>
    </row>
    <row r="9" spans="1:7" ht="15" customHeight="1" x14ac:dyDescent="0.2">
      <c r="A9" s="13" t="s">
        <v>3</v>
      </c>
      <c r="B9" s="17">
        <v>0</v>
      </c>
      <c r="C9" s="21">
        <v>0</v>
      </c>
      <c r="D9" s="17">
        <f t="shared" si="1"/>
        <v>0</v>
      </c>
      <c r="E9" s="21">
        <v>0</v>
      </c>
      <c r="F9" s="17">
        <v>0</v>
      </c>
      <c r="G9" s="17">
        <f t="shared" si="2"/>
        <v>0</v>
      </c>
    </row>
    <row r="10" spans="1:7" ht="15" customHeight="1" x14ac:dyDescent="0.2">
      <c r="A10" s="13" t="s">
        <v>22</v>
      </c>
      <c r="B10" s="17">
        <v>110726651.98</v>
      </c>
      <c r="C10" s="21">
        <v>-4932034.95</v>
      </c>
      <c r="D10" s="17">
        <f t="shared" si="1"/>
        <v>105794617.03</v>
      </c>
      <c r="E10" s="21">
        <v>69827404.200000003</v>
      </c>
      <c r="F10" s="17">
        <v>69827404.200000003</v>
      </c>
      <c r="G10" s="17">
        <f t="shared" si="2"/>
        <v>35967212.829999998</v>
      </c>
    </row>
    <row r="11" spans="1:7" ht="15" customHeight="1" x14ac:dyDescent="0.2">
      <c r="A11" s="13" t="s">
        <v>17</v>
      </c>
      <c r="B11" s="17">
        <v>0</v>
      </c>
      <c r="C11" s="21">
        <v>0</v>
      </c>
      <c r="D11" s="17">
        <f t="shared" si="1"/>
        <v>0</v>
      </c>
      <c r="E11" s="21">
        <v>0</v>
      </c>
      <c r="F11" s="17">
        <v>0</v>
      </c>
      <c r="G11" s="17">
        <f t="shared" si="2"/>
        <v>0</v>
      </c>
    </row>
    <row r="12" spans="1:7" ht="15" customHeight="1" x14ac:dyDescent="0.2">
      <c r="A12" s="13" t="s">
        <v>41</v>
      </c>
      <c r="B12" s="17">
        <v>209106143.86000001</v>
      </c>
      <c r="C12" s="21">
        <v>71369227.079999998</v>
      </c>
      <c r="D12" s="17">
        <f t="shared" si="1"/>
        <v>280475370.94</v>
      </c>
      <c r="E12" s="21">
        <v>131965566.2</v>
      </c>
      <c r="F12" s="17">
        <v>131942566.2</v>
      </c>
      <c r="G12" s="17">
        <f t="shared" si="2"/>
        <v>148509804.74000001</v>
      </c>
    </row>
    <row r="13" spans="1:7" ht="15" customHeight="1" x14ac:dyDescent="0.2">
      <c r="A13" s="13" t="s">
        <v>18</v>
      </c>
      <c r="B13" s="17">
        <v>122205291.18000001</v>
      </c>
      <c r="C13" s="21">
        <v>6080718.5700000003</v>
      </c>
      <c r="D13" s="17">
        <f t="shared" si="1"/>
        <v>128286009.75</v>
      </c>
      <c r="E13" s="21">
        <v>84253127.909999996</v>
      </c>
      <c r="F13" s="17">
        <v>84253127.909999996</v>
      </c>
      <c r="G13" s="17">
        <f t="shared" si="2"/>
        <v>44032881.840000004</v>
      </c>
    </row>
    <row r="14" spans="1:7" ht="15" customHeight="1" x14ac:dyDescent="0.2">
      <c r="A14" s="13"/>
      <c r="B14" s="17"/>
      <c r="C14" s="21"/>
      <c r="D14" s="17"/>
      <c r="E14" s="21"/>
      <c r="F14" s="17"/>
      <c r="G14" s="17"/>
    </row>
    <row r="15" spans="1:7" ht="15" customHeight="1" x14ac:dyDescent="0.2">
      <c r="A15" s="12" t="s">
        <v>19</v>
      </c>
      <c r="B15" s="16">
        <f t="shared" ref="B15:G15" si="3">SUM(B16:B22)</f>
        <v>403574340.78000003</v>
      </c>
      <c r="C15" s="20">
        <f t="shared" si="3"/>
        <v>138492705.91999999</v>
      </c>
      <c r="D15" s="16">
        <f t="shared" si="3"/>
        <v>542067046.70000005</v>
      </c>
      <c r="E15" s="20">
        <f t="shared" si="3"/>
        <v>232813054.13999999</v>
      </c>
      <c r="F15" s="16">
        <f t="shared" si="3"/>
        <v>232802150.13999999</v>
      </c>
      <c r="G15" s="16">
        <f t="shared" si="3"/>
        <v>309253992.56</v>
      </c>
    </row>
    <row r="16" spans="1:7" ht="15" customHeight="1" x14ac:dyDescent="0.2">
      <c r="A16" s="13" t="s">
        <v>42</v>
      </c>
      <c r="B16" s="17">
        <v>0</v>
      </c>
      <c r="C16" s="21">
        <v>35520779.340000004</v>
      </c>
      <c r="D16" s="17">
        <f>B16+C16</f>
        <v>35520779.340000004</v>
      </c>
      <c r="E16" s="21">
        <v>16378681.689999999</v>
      </c>
      <c r="F16" s="17">
        <v>16378681.689999999</v>
      </c>
      <c r="G16" s="17">
        <f t="shared" ref="G16:G22" si="4">D16-E16</f>
        <v>19142097.650000006</v>
      </c>
    </row>
    <row r="17" spans="1:7" ht="15" customHeight="1" x14ac:dyDescent="0.2">
      <c r="A17" s="13" t="s">
        <v>27</v>
      </c>
      <c r="B17" s="17">
        <v>330510392.63</v>
      </c>
      <c r="C17" s="21">
        <v>60973177.729999997</v>
      </c>
      <c r="D17" s="17">
        <f t="shared" ref="D17:D22" si="5">B17+C17</f>
        <v>391483570.36000001</v>
      </c>
      <c r="E17" s="21">
        <v>165452851.11000001</v>
      </c>
      <c r="F17" s="17">
        <v>165452851.11000001</v>
      </c>
      <c r="G17" s="17">
        <f t="shared" si="4"/>
        <v>226030719.25</v>
      </c>
    </row>
    <row r="18" spans="1:7" ht="15" customHeight="1" x14ac:dyDescent="0.2">
      <c r="A18" s="13" t="s">
        <v>20</v>
      </c>
      <c r="B18" s="17">
        <v>0</v>
      </c>
      <c r="C18" s="21">
        <v>0</v>
      </c>
      <c r="D18" s="17">
        <f t="shared" si="5"/>
        <v>0</v>
      </c>
      <c r="E18" s="21">
        <v>0</v>
      </c>
      <c r="F18" s="17">
        <v>0</v>
      </c>
      <c r="G18" s="17">
        <f t="shared" si="4"/>
        <v>0</v>
      </c>
    </row>
    <row r="19" spans="1:7" ht="15" customHeight="1" x14ac:dyDescent="0.2">
      <c r="A19" s="13" t="s">
        <v>43</v>
      </c>
      <c r="B19" s="17">
        <v>12512516.220000001</v>
      </c>
      <c r="C19" s="21">
        <v>31457548.850000001</v>
      </c>
      <c r="D19" s="17">
        <f t="shared" si="5"/>
        <v>43970065.07</v>
      </c>
      <c r="E19" s="21">
        <v>8527275.1400000006</v>
      </c>
      <c r="F19" s="17">
        <v>8527275.1400000006</v>
      </c>
      <c r="G19" s="17">
        <f t="shared" si="4"/>
        <v>35442789.93</v>
      </c>
    </row>
    <row r="20" spans="1:7" ht="15" customHeight="1" x14ac:dyDescent="0.2">
      <c r="A20" s="13" t="s">
        <v>44</v>
      </c>
      <c r="B20" s="17">
        <v>0</v>
      </c>
      <c r="C20" s="21">
        <v>0</v>
      </c>
      <c r="D20" s="17">
        <f t="shared" si="5"/>
        <v>0</v>
      </c>
      <c r="E20" s="21">
        <v>0</v>
      </c>
      <c r="F20" s="17">
        <v>0</v>
      </c>
      <c r="G20" s="17">
        <f t="shared" si="4"/>
        <v>0</v>
      </c>
    </row>
    <row r="21" spans="1:7" ht="15" customHeight="1" x14ac:dyDescent="0.2">
      <c r="A21" s="13" t="s">
        <v>45</v>
      </c>
      <c r="B21" s="17">
        <v>0</v>
      </c>
      <c r="C21" s="21">
        <v>0</v>
      </c>
      <c r="D21" s="17">
        <f t="shared" si="5"/>
        <v>0</v>
      </c>
      <c r="E21" s="21">
        <v>0</v>
      </c>
      <c r="F21" s="17">
        <v>0</v>
      </c>
      <c r="G21" s="17">
        <f t="shared" si="4"/>
        <v>0</v>
      </c>
    </row>
    <row r="22" spans="1:7" ht="15" customHeight="1" x14ac:dyDescent="0.2">
      <c r="A22" s="13" t="s">
        <v>4</v>
      </c>
      <c r="B22" s="17">
        <v>60551431.93</v>
      </c>
      <c r="C22" s="21">
        <v>10541200</v>
      </c>
      <c r="D22" s="17">
        <f t="shared" si="5"/>
        <v>71092631.930000007</v>
      </c>
      <c r="E22" s="21">
        <v>42454246.200000003</v>
      </c>
      <c r="F22" s="17">
        <v>42443342.200000003</v>
      </c>
      <c r="G22" s="17">
        <f t="shared" si="4"/>
        <v>28638385.730000004</v>
      </c>
    </row>
    <row r="23" spans="1:7" ht="15" customHeight="1" x14ac:dyDescent="0.2">
      <c r="A23" s="13"/>
      <c r="B23" s="17"/>
      <c r="C23" s="21"/>
      <c r="D23" s="17"/>
      <c r="E23" s="21"/>
      <c r="F23" s="17"/>
      <c r="G23" s="17"/>
    </row>
    <row r="24" spans="1:7" ht="15" customHeight="1" x14ac:dyDescent="0.2">
      <c r="A24" s="12" t="s">
        <v>46</v>
      </c>
      <c r="B24" s="16">
        <f t="shared" ref="B24:G24" si="6">SUM(B25:B33)</f>
        <v>58884886.560000002</v>
      </c>
      <c r="C24" s="20">
        <f t="shared" si="6"/>
        <v>15861147.25</v>
      </c>
      <c r="D24" s="16">
        <f t="shared" si="6"/>
        <v>74746033.810000002</v>
      </c>
      <c r="E24" s="20">
        <f t="shared" si="6"/>
        <v>39420846.489999995</v>
      </c>
      <c r="F24" s="16">
        <f t="shared" si="6"/>
        <v>39386650.329999998</v>
      </c>
      <c r="G24" s="16">
        <f t="shared" si="6"/>
        <v>35325187.320000008</v>
      </c>
    </row>
    <row r="25" spans="1:7" ht="15" customHeight="1" x14ac:dyDescent="0.2">
      <c r="A25" s="13" t="s">
        <v>28</v>
      </c>
      <c r="B25" s="17">
        <v>44496912.93</v>
      </c>
      <c r="C25" s="21">
        <v>11884663.25</v>
      </c>
      <c r="D25" s="17">
        <f>B25+C25</f>
        <v>56381576.18</v>
      </c>
      <c r="E25" s="21">
        <v>26938224.079999998</v>
      </c>
      <c r="F25" s="17">
        <v>26904027.920000002</v>
      </c>
      <c r="G25" s="17">
        <f t="shared" ref="G25:G33" si="7">D25-E25</f>
        <v>29443352.100000001</v>
      </c>
    </row>
    <row r="26" spans="1:7" ht="15" customHeight="1" x14ac:dyDescent="0.2">
      <c r="A26" s="13" t="s">
        <v>23</v>
      </c>
      <c r="B26" s="17">
        <v>0</v>
      </c>
      <c r="C26" s="21">
        <v>0</v>
      </c>
      <c r="D26" s="17">
        <f t="shared" ref="D26:D33" si="8">B26+C26</f>
        <v>0</v>
      </c>
      <c r="E26" s="21">
        <v>0</v>
      </c>
      <c r="F26" s="17">
        <v>0</v>
      </c>
      <c r="G26" s="17">
        <f t="shared" si="7"/>
        <v>0</v>
      </c>
    </row>
    <row r="27" spans="1:7" ht="15" customHeight="1" x14ac:dyDescent="0.2">
      <c r="A27" s="13" t="s">
        <v>29</v>
      </c>
      <c r="B27" s="17">
        <v>0</v>
      </c>
      <c r="C27" s="21">
        <v>0</v>
      </c>
      <c r="D27" s="17">
        <f t="shared" si="8"/>
        <v>0</v>
      </c>
      <c r="E27" s="21">
        <v>0</v>
      </c>
      <c r="F27" s="17">
        <v>0</v>
      </c>
      <c r="G27" s="17">
        <f t="shared" si="7"/>
        <v>0</v>
      </c>
    </row>
    <row r="28" spans="1:7" ht="15" customHeight="1" x14ac:dyDescent="0.2">
      <c r="A28" s="13" t="s">
        <v>47</v>
      </c>
      <c r="B28" s="17">
        <v>0</v>
      </c>
      <c r="C28" s="21">
        <v>0</v>
      </c>
      <c r="D28" s="17">
        <f t="shared" si="8"/>
        <v>0</v>
      </c>
      <c r="E28" s="21">
        <v>0</v>
      </c>
      <c r="F28" s="17">
        <v>0</v>
      </c>
      <c r="G28" s="17">
        <f t="shared" si="7"/>
        <v>0</v>
      </c>
    </row>
    <row r="29" spans="1:7" ht="15" customHeight="1" x14ac:dyDescent="0.2">
      <c r="A29" s="13" t="s">
        <v>21</v>
      </c>
      <c r="B29" s="17">
        <v>0</v>
      </c>
      <c r="C29" s="21">
        <v>0</v>
      </c>
      <c r="D29" s="17">
        <f t="shared" si="8"/>
        <v>0</v>
      </c>
      <c r="E29" s="21">
        <v>0</v>
      </c>
      <c r="F29" s="17">
        <v>0</v>
      </c>
      <c r="G29" s="17">
        <f t="shared" si="7"/>
        <v>0</v>
      </c>
    </row>
    <row r="30" spans="1:7" ht="15" customHeight="1" x14ac:dyDescent="0.2">
      <c r="A30" s="13" t="s">
        <v>5</v>
      </c>
      <c r="B30" s="17">
        <v>0</v>
      </c>
      <c r="C30" s="21">
        <v>0</v>
      </c>
      <c r="D30" s="17">
        <f t="shared" si="8"/>
        <v>0</v>
      </c>
      <c r="E30" s="21">
        <v>0</v>
      </c>
      <c r="F30" s="17">
        <v>0</v>
      </c>
      <c r="G30" s="17">
        <f t="shared" si="7"/>
        <v>0</v>
      </c>
    </row>
    <row r="31" spans="1:7" ht="15" customHeight="1" x14ac:dyDescent="0.2">
      <c r="A31" s="13" t="s">
        <v>6</v>
      </c>
      <c r="B31" s="17">
        <v>0</v>
      </c>
      <c r="C31" s="21">
        <v>1034604</v>
      </c>
      <c r="D31" s="17">
        <f t="shared" si="8"/>
        <v>1034604</v>
      </c>
      <c r="E31" s="21">
        <v>1029664</v>
      </c>
      <c r="F31" s="17">
        <v>1029664</v>
      </c>
      <c r="G31" s="17">
        <f t="shared" si="7"/>
        <v>4940</v>
      </c>
    </row>
    <row r="32" spans="1:7" ht="15" customHeight="1" x14ac:dyDescent="0.2">
      <c r="A32" s="13" t="s">
        <v>48</v>
      </c>
      <c r="B32" s="17">
        <v>14387973.630000001</v>
      </c>
      <c r="C32" s="21">
        <v>2941880</v>
      </c>
      <c r="D32" s="17">
        <f t="shared" si="8"/>
        <v>17329853.630000003</v>
      </c>
      <c r="E32" s="21">
        <v>11452958.41</v>
      </c>
      <c r="F32" s="17">
        <v>11452958.41</v>
      </c>
      <c r="G32" s="17">
        <f t="shared" si="7"/>
        <v>5876895.2200000025</v>
      </c>
    </row>
    <row r="33" spans="1:7" ht="15" customHeight="1" x14ac:dyDescent="0.2">
      <c r="A33" s="13" t="s">
        <v>30</v>
      </c>
      <c r="B33" s="17">
        <v>0</v>
      </c>
      <c r="C33" s="21">
        <v>0</v>
      </c>
      <c r="D33" s="17">
        <f t="shared" si="8"/>
        <v>0</v>
      </c>
      <c r="E33" s="21">
        <v>0</v>
      </c>
      <c r="F33" s="17">
        <v>0</v>
      </c>
      <c r="G33" s="17">
        <f t="shared" si="7"/>
        <v>0</v>
      </c>
    </row>
    <row r="34" spans="1:7" ht="15" customHeight="1" x14ac:dyDescent="0.2">
      <c r="A34" s="13"/>
      <c r="B34" s="17"/>
      <c r="C34" s="21"/>
      <c r="D34" s="17"/>
      <c r="E34" s="21"/>
      <c r="F34" s="17"/>
      <c r="G34" s="17"/>
    </row>
    <row r="35" spans="1:7" ht="15" customHeight="1" x14ac:dyDescent="0.2">
      <c r="A35" s="12" t="s">
        <v>31</v>
      </c>
      <c r="B35" s="16">
        <f t="shared" ref="B35:G35" si="9">SUM(B36:B39)</f>
        <v>94486943.739999995</v>
      </c>
      <c r="C35" s="20">
        <f t="shared" si="9"/>
        <v>4075604.93</v>
      </c>
      <c r="D35" s="16">
        <f t="shared" si="9"/>
        <v>98562548.670000002</v>
      </c>
      <c r="E35" s="20">
        <f t="shared" si="9"/>
        <v>73305565.549999997</v>
      </c>
      <c r="F35" s="16">
        <f t="shared" si="9"/>
        <v>73305565.549999997</v>
      </c>
      <c r="G35" s="16">
        <f t="shared" si="9"/>
        <v>25256983.120000005</v>
      </c>
    </row>
    <row r="36" spans="1:7" ht="15" customHeight="1" x14ac:dyDescent="0.2">
      <c r="A36" s="13" t="s">
        <v>49</v>
      </c>
      <c r="B36" s="17">
        <v>0</v>
      </c>
      <c r="C36" s="21">
        <v>0</v>
      </c>
      <c r="D36" s="17">
        <f>B36+C36</f>
        <v>0</v>
      </c>
      <c r="E36" s="21">
        <v>0</v>
      </c>
      <c r="F36" s="17">
        <v>0</v>
      </c>
      <c r="G36" s="17">
        <f t="shared" ref="G36:G39" si="10">D36-E36</f>
        <v>0</v>
      </c>
    </row>
    <row r="37" spans="1:7" ht="15" customHeight="1" x14ac:dyDescent="0.2">
      <c r="A37" s="13" t="s">
        <v>24</v>
      </c>
      <c r="B37" s="17">
        <v>94486943.739999995</v>
      </c>
      <c r="C37" s="21">
        <v>4075604.93</v>
      </c>
      <c r="D37" s="17">
        <f t="shared" ref="D37:D39" si="11">B37+C37</f>
        <v>98562548.670000002</v>
      </c>
      <c r="E37" s="21">
        <v>73305565.549999997</v>
      </c>
      <c r="F37" s="17">
        <v>73305565.549999997</v>
      </c>
      <c r="G37" s="17">
        <f t="shared" si="10"/>
        <v>25256983.120000005</v>
      </c>
    </row>
    <row r="38" spans="1:7" ht="15" customHeight="1" x14ac:dyDescent="0.2">
      <c r="A38" s="13" t="s">
        <v>32</v>
      </c>
      <c r="B38" s="17">
        <v>0</v>
      </c>
      <c r="C38" s="21">
        <v>0</v>
      </c>
      <c r="D38" s="17">
        <f t="shared" si="11"/>
        <v>0</v>
      </c>
      <c r="E38" s="21">
        <v>0</v>
      </c>
      <c r="F38" s="17">
        <v>0</v>
      </c>
      <c r="G38" s="17">
        <f t="shared" si="10"/>
        <v>0</v>
      </c>
    </row>
    <row r="39" spans="1:7" ht="15" customHeight="1" x14ac:dyDescent="0.2">
      <c r="A39" s="13" t="s">
        <v>7</v>
      </c>
      <c r="B39" s="17">
        <v>0</v>
      </c>
      <c r="C39" s="21">
        <v>0</v>
      </c>
      <c r="D39" s="17">
        <f t="shared" si="11"/>
        <v>0</v>
      </c>
      <c r="E39" s="21">
        <v>0</v>
      </c>
      <c r="F39" s="17">
        <v>0</v>
      </c>
      <c r="G39" s="17">
        <f t="shared" si="10"/>
        <v>0</v>
      </c>
    </row>
    <row r="40" spans="1:7" ht="15" customHeight="1" thickBot="1" x14ac:dyDescent="0.25">
      <c r="A40" s="14"/>
      <c r="B40" s="18"/>
      <c r="C40" s="21"/>
      <c r="D40" s="18"/>
      <c r="E40" s="21"/>
      <c r="F40" s="18"/>
      <c r="G40" s="18"/>
    </row>
    <row r="41" spans="1:7" ht="15" customHeight="1" thickBot="1" x14ac:dyDescent="0.25">
      <c r="A41" s="22" t="s">
        <v>122</v>
      </c>
      <c r="B41" s="23">
        <f t="shared" ref="B41:G41" si="12">SUM(B35+B24+B15+B5)</f>
        <v>1110168831.4100001</v>
      </c>
      <c r="C41" s="23">
        <f t="shared" si="12"/>
        <v>241842338.38999999</v>
      </c>
      <c r="D41" s="23">
        <f t="shared" si="12"/>
        <v>1352011169.8000002</v>
      </c>
      <c r="E41" s="23">
        <f t="shared" si="12"/>
        <v>702351629.38</v>
      </c>
      <c r="F41" s="23">
        <f t="shared" si="12"/>
        <v>702283142.22000003</v>
      </c>
      <c r="G41" s="23">
        <f t="shared" si="12"/>
        <v>649659540.42000008</v>
      </c>
    </row>
    <row r="43" spans="1:7" x14ac:dyDescent="0.2">
      <c r="A43" s="2" t="s">
        <v>115</v>
      </c>
    </row>
    <row r="47" spans="1:7" x14ac:dyDescent="0.2">
      <c r="A47" s="1"/>
      <c r="B47" s="1"/>
      <c r="C47" s="1"/>
      <c r="D47" s="1"/>
      <c r="E47" s="1"/>
    </row>
    <row r="48" spans="1:7" x14ac:dyDescent="0.2">
      <c r="A48" s="1"/>
      <c r="B48" s="1"/>
      <c r="C48" s="1"/>
      <c r="D48" s="1"/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24" t="s">
        <v>158</v>
      </c>
      <c r="B50" s="24"/>
      <c r="C50" s="25" t="s">
        <v>159</v>
      </c>
      <c r="D50" s="25"/>
      <c r="E50" s="25"/>
    </row>
    <row r="51" spans="1:5" ht="15" x14ac:dyDescent="0.25">
      <c r="A51" s="26" t="s">
        <v>160</v>
      </c>
      <c r="B51" s="26"/>
      <c r="C51" s="27" t="s">
        <v>161</v>
      </c>
      <c r="D51" s="27"/>
      <c r="E51" s="27"/>
    </row>
    <row r="52" spans="1:5" ht="15" x14ac:dyDescent="0.25">
      <c r="A52" s="26" t="s">
        <v>162</v>
      </c>
      <c r="B52" s="26"/>
      <c r="C52" s="27" t="s">
        <v>163</v>
      </c>
      <c r="D52" s="27"/>
      <c r="E52" s="27"/>
    </row>
    <row r="53" spans="1:5" x14ac:dyDescent="0.2">
      <c r="A53" s="1"/>
      <c r="B53" s="1"/>
      <c r="C53" s="1"/>
      <c r="D53" s="1"/>
      <c r="E53" s="1"/>
    </row>
  </sheetData>
  <sheetProtection formatCells="0" formatColumns="0" formatRows="0" autoFilter="0"/>
  <mergeCells count="9">
    <mergeCell ref="A51:B51"/>
    <mergeCell ref="C51:E51"/>
    <mergeCell ref="A52:B52"/>
    <mergeCell ref="C52:E52"/>
    <mergeCell ref="G2:G3"/>
    <mergeCell ref="A1:G1"/>
    <mergeCell ref="B2:F2"/>
    <mergeCell ref="A50:B50"/>
    <mergeCell ref="C50:E50"/>
  </mergeCells>
  <printOptions horizontalCentered="1"/>
  <pageMargins left="0.31496062992125984" right="0.11811023622047245" top="0.35433070866141736" bottom="0.35433070866141736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2025-10-15T19:28:30Z</cp:lastPrinted>
  <dcterms:created xsi:type="dcterms:W3CDTF">2014-02-10T03:37:14Z</dcterms:created>
  <dcterms:modified xsi:type="dcterms:W3CDTF">2025-10-15T19:31:13Z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